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<sst xmlns="http://schemas.openxmlformats.org/spreadsheetml/2006/main" count="48" uniqueCount="46">
  <si>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RNDr. Marta Megyesiová</t>
  </si>
  <si>
    <t>%.</t>
  </si>
  <si>
    <t>Môžeš získať</t>
  </si>
  <si>
    <t>Máš:</t>
  </si>
  <si>
    <t>Tvoja úspešnosť</t>
  </si>
  <si>
    <t>ZNÁMKA</t>
  </si>
  <si>
    <t>Koľko je:</t>
  </si>
  <si>
    <t>cm</t>
  </si>
  <si>
    <t>m</t>
  </si>
  <si>
    <t>mm</t>
  </si>
  <si>
    <t>Vypočítaj hodnotu, skús to spamäti:</t>
  </si>
  <si>
    <t>30 % zo 100</t>
  </si>
  <si>
    <t>50 % zo 120</t>
  </si>
  <si>
    <t>80 % z 500</t>
  </si>
  <si>
    <t>40 % z 900</t>
  </si>
  <si>
    <t>10 % z 340</t>
  </si>
  <si>
    <t>20 % z 90</t>
  </si>
  <si>
    <t>60 % z 35</t>
  </si>
  <si>
    <t>70 % z 80</t>
  </si>
  <si>
    <t>90 % z 50</t>
  </si>
  <si>
    <t>40 % zo 40</t>
  </si>
  <si>
    <t>Ešte vyskúšaj tieto výpočty:</t>
  </si>
  <si>
    <t>20 % z 8,2</t>
  </si>
  <si>
    <t>30 % z 5,5</t>
  </si>
  <si>
    <t>40 % z 1,2</t>
  </si>
  <si>
    <t>50 % z 9,6</t>
  </si>
  <si>
    <t>60 % z 2,1</t>
  </si>
  <si>
    <t>2 % z 3 000</t>
  </si>
  <si>
    <t>3 % z 8 000</t>
  </si>
  <si>
    <t>4 % z 2 000</t>
  </si>
  <si>
    <t>5 % z 8 000</t>
  </si>
  <si>
    <t>6 % z 7 000</t>
  </si>
  <si>
    <t xml:space="preserve">V triede je 20 žiakov. 30 % žiakov triedy dostalo jednotku. </t>
  </si>
  <si>
    <t>žiakov.</t>
  </si>
  <si>
    <t xml:space="preserve">Jednotku dostalo </t>
  </si>
  <si>
    <t xml:space="preserve">Na ostatné známky pripadá </t>
  </si>
  <si>
    <t>10 % z metra</t>
  </si>
  <si>
    <t>15 % z decimetra</t>
  </si>
  <si>
    <t>21 % z kilometra</t>
  </si>
  <si>
    <t>120 % z centimetra</t>
  </si>
  <si>
    <t>105 % z metra</t>
  </si>
  <si>
    <t>Koľko bodov ste získali, ak máte 50% úspešnosť z 29 bodov?</t>
  </si>
  <si>
    <t>bodov.</t>
  </si>
  <si>
    <t>Vynásobíme ho číslom</t>
  </si>
  <si>
    <t>Ktorým desatinným číslom treba vynásobiť číslo, aby sme z neho dostali 48 %?</t>
  </si>
  <si>
    <t>Mám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</si>
</sst>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9"/>
      <name val="Calibri"/>
      <family val="2"/>
    </font>
    <font>
      <b/>
      <sz val="20"/>
      <color indexed="9"/>
      <name val="Calibri"/>
      <family val="2"/>
    </font>
    <font>
      <b/>
      <sz val="12"/>
      <color indexed="47"/>
      <name val="Arial"/>
      <family val="2"/>
    </font>
    <font>
      <sz val="22"/>
      <color indexed="8"/>
      <name val="Calibri"/>
      <family val="2"/>
    </font>
    <font>
      <sz val="24"/>
      <color indexed="9"/>
      <name val="Arial"/>
      <family val="2"/>
    </font>
    <font>
      <sz val="24"/>
      <color indexed="8"/>
      <name val="Calibri"/>
      <family val="2"/>
    </font>
    <font>
      <sz val="24"/>
      <color indexed="47"/>
      <name val="Calibri"/>
      <family val="2"/>
    </font>
    <font>
      <sz val="24"/>
      <color indexed="16"/>
      <name val="Arial"/>
      <family val="2"/>
    </font>
    <font>
      <sz val="24"/>
      <color indexed="9"/>
      <name val="Calibri"/>
      <family val="2"/>
    </font>
    <font>
      <sz val="24"/>
      <color indexed="8"/>
      <name val="Arial"/>
      <family val="2"/>
    </font>
    <font>
      <sz val="16"/>
      <color indexed="47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10"/>
      <name val="Calibri"/>
      <family val="2"/>
    </font>
    <font>
      <sz val="22"/>
      <color indexed="9"/>
      <name val="Arial"/>
      <family val="2"/>
    </font>
    <font>
      <sz val="5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9" tint="0.7999799847602844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theme="0"/>
      <name val="Calibri"/>
      <family val="2"/>
    </font>
    <font>
      <sz val="24"/>
      <color theme="1"/>
      <name val="Arial"/>
      <family val="2"/>
    </font>
    <font>
      <sz val="24"/>
      <color theme="5" tint="-0.4999699890613556"/>
      <name val="Arial"/>
      <family val="2"/>
    </font>
    <font>
      <sz val="16"/>
      <color theme="9" tint="0.7999799847602844"/>
      <name val="Calibri"/>
      <family val="2"/>
    </font>
    <font>
      <sz val="24"/>
      <color theme="9" tint="0.7999799847602844"/>
      <name val="Calibri"/>
      <family val="2"/>
    </font>
    <font>
      <sz val="20"/>
      <color theme="0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22"/>
      <color rgb="FFFF0000"/>
      <name val="Calibri"/>
      <family val="2"/>
    </font>
    <font>
      <sz val="2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2" fillId="33" borderId="10" xfId="0" applyFont="1" applyFill="1" applyBorder="1" applyAlignment="1" applyProtection="1">
      <alignment/>
      <protection hidden="1"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54" fillId="34" borderId="1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3" fontId="52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3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0" fontId="57" fillId="0" borderId="11" xfId="0" applyFont="1" applyBorder="1" applyAlignment="1" applyProtection="1">
      <alignment horizontal="center"/>
      <protection hidden="1"/>
    </xf>
    <xf numFmtId="0" fontId="58" fillId="34" borderId="11" xfId="0" applyFont="1" applyFill="1" applyBorder="1" applyAlignment="1" applyProtection="1">
      <alignment horizontal="center" vertical="center"/>
      <protection hidden="1"/>
    </xf>
    <xf numFmtId="9" fontId="59" fillId="34" borderId="11" xfId="0" applyNumberFormat="1" applyFont="1" applyFill="1" applyBorder="1" applyAlignment="1" applyProtection="1">
      <alignment horizontal="center" vertical="center"/>
      <protection hidden="1"/>
    </xf>
    <xf numFmtId="0" fontId="60" fillId="0" borderId="11" xfId="0" applyFont="1" applyBorder="1" applyAlignment="1" applyProtection="1">
      <alignment horizontal="center"/>
      <protection hidden="1"/>
    </xf>
    <xf numFmtId="0" fontId="61" fillId="34" borderId="11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3" fontId="52" fillId="0" borderId="12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right" vertical="center"/>
    </xf>
    <xf numFmtId="0" fontId="62" fillId="0" borderId="0" xfId="0" applyFont="1" applyAlignment="1">
      <alignment horizontal="center"/>
    </xf>
    <xf numFmtId="1" fontId="54" fillId="34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504825</xdr:colOff>
      <xdr:row>0</xdr:row>
      <xdr:rowOff>257175</xdr:rowOff>
    </xdr:from>
    <xdr:ext cx="2657475" cy="914400"/>
    <xdr:sp>
      <xdr:nvSpPr>
        <xdr:cNvPr id="1" name="Obdĺžnik 3"/>
        <xdr:cNvSpPr>
          <a:spLocks/>
        </xdr:cNvSpPr>
      </xdr:nvSpPr>
      <xdr:spPr>
        <a:xfrm>
          <a:off x="3295650" y="257175"/>
          <a:ext cx="2657475" cy="914400"/>
        </a:xfrm>
        <a:prstGeom prst="rect">
          <a:avLst/>
        </a:prstGeom>
        <a:solidFill>
          <a:srgbClr val="00B050"/>
        </a:solidFill>
        <a:ln w="25400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Hodnota</a:t>
          </a:r>
        </a:p>
      </xdr:txBody>
    </xdr:sp>
    <xdr:clientData/>
  </xdr:oneCellAnchor>
  <xdr:twoCellAnchor editAs="oneCell">
    <xdr:from>
      <xdr:col>3</xdr:col>
      <xdr:colOff>619125</xdr:colOff>
      <xdr:row>40</xdr:row>
      <xdr:rowOff>123825</xdr:rowOff>
    </xdr:from>
    <xdr:to>
      <xdr:col>7</xdr:col>
      <xdr:colOff>352425</xdr:colOff>
      <xdr:row>46</xdr:row>
      <xdr:rowOff>342900</xdr:rowOff>
    </xdr:to>
    <xdr:pic>
      <xdr:nvPicPr>
        <xdr:cNvPr id="2" name="Obrázok 6" descr="sa15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3306425"/>
          <a:ext cx="21812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</xdr:row>
      <xdr:rowOff>247650</xdr:rowOff>
    </xdr:from>
    <xdr:to>
      <xdr:col>8</xdr:col>
      <xdr:colOff>847725</xdr:colOff>
      <xdr:row>4</xdr:row>
      <xdr:rowOff>9525</xdr:rowOff>
    </xdr:to>
    <xdr:pic>
      <xdr:nvPicPr>
        <xdr:cNvPr id="3" name="Obrázok 8" descr="d10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990600"/>
          <a:ext cx="460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44</xdr:row>
      <xdr:rowOff>209550</xdr:rowOff>
    </xdr:from>
    <xdr:to>
      <xdr:col>16</xdr:col>
      <xdr:colOff>180975</xdr:colOff>
      <xdr:row>45</xdr:row>
      <xdr:rowOff>342900</xdr:rowOff>
    </xdr:to>
    <xdr:pic>
      <xdr:nvPicPr>
        <xdr:cNvPr id="4" name="Obrázok 10" descr="d107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15220950"/>
          <a:ext cx="460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Q1" sqref="Q1"/>
    </sheetView>
  </sheetViews>
  <sheetFormatPr defaultColWidth="9.140625" defaultRowHeight="29.25" customHeight="1"/>
  <cols>
    <col min="2" max="2" width="22.421875" style="0" customWidth="1"/>
    <col min="3" max="3" width="10.28125" style="0" customWidth="1"/>
    <col min="4" max="4" width="16.421875" style="0" customWidth="1"/>
    <col min="5" max="5" width="5.140625" style="0" customWidth="1"/>
    <col min="6" max="6" width="5.57421875" style="0" customWidth="1"/>
    <col min="7" max="7" width="9.57421875" style="0" bestFit="1" customWidth="1"/>
    <col min="8" max="8" width="12.8515625" style="0" customWidth="1"/>
    <col min="9" max="9" width="16.7109375" style="0" customWidth="1"/>
    <col min="14" max="14" width="11.00390625" style="0" customWidth="1"/>
    <col min="15" max="15" width="5.57421875" style="0" hidden="1" customWidth="1"/>
    <col min="16" max="16" width="5.421875" style="0" hidden="1" customWidth="1"/>
    <col min="17" max="17" width="9.140625" style="0" customWidth="1"/>
    <col min="18" max="18" width="10.421875" style="0" customWidth="1"/>
  </cols>
  <sheetData>
    <row r="1" spans="1:4" ht="29.25" customHeight="1">
      <c r="A1" s="37" t="s">
        <v>0</v>
      </c>
      <c r="B1" s="37"/>
      <c r="C1" s="2"/>
      <c r="D1" s="2"/>
    </row>
    <row r="3" ht="29.25" customHeight="1">
      <c r="L3" s="1"/>
    </row>
    <row r="5" spans="2:16" ht="29.25" customHeight="1">
      <c r="B5" s="18" t="s">
        <v>10</v>
      </c>
      <c r="C5" s="18"/>
      <c r="D5" s="18"/>
      <c r="E5" s="18"/>
      <c r="F5" s="18"/>
      <c r="G5" s="18"/>
      <c r="H5" s="18"/>
      <c r="I5" s="18"/>
      <c r="J5" s="28"/>
      <c r="K5" s="28"/>
      <c r="L5" s="28"/>
      <c r="M5" s="28"/>
      <c r="N5" s="3"/>
      <c r="O5" s="3"/>
      <c r="P5" s="3"/>
    </row>
    <row r="6" spans="2:16" ht="18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5"/>
      <c r="O6" s="15"/>
      <c r="P6" s="15"/>
    </row>
    <row r="7" spans="2:16" ht="29.25" customHeight="1" thickBot="1" thickTop="1">
      <c r="B7" s="20" t="s">
        <v>11</v>
      </c>
      <c r="C7" s="20"/>
      <c r="D7" s="8"/>
      <c r="E7" s="4"/>
      <c r="F7" s="20" t="s">
        <v>20</v>
      </c>
      <c r="G7" s="20"/>
      <c r="H7" s="29"/>
      <c r="I7" s="36"/>
      <c r="J7" s="4"/>
      <c r="K7" s="3"/>
      <c r="L7" s="3"/>
      <c r="M7" s="3"/>
      <c r="N7" s="3"/>
      <c r="O7" s="5">
        <f>IF(D7=30,1,0)</f>
        <v>0</v>
      </c>
      <c r="P7" s="5">
        <f>IF(I7=16,1,0)</f>
        <v>0</v>
      </c>
    </row>
    <row r="8" spans="2:16" ht="29.25" customHeight="1" thickBot="1" thickTop="1">
      <c r="B8" s="20" t="s">
        <v>12</v>
      </c>
      <c r="C8" s="20"/>
      <c r="D8" s="8"/>
      <c r="E8" s="4"/>
      <c r="F8" s="20" t="s">
        <v>16</v>
      </c>
      <c r="G8" s="20"/>
      <c r="H8" s="29"/>
      <c r="I8" s="36"/>
      <c r="J8" s="4"/>
      <c r="K8" s="3"/>
      <c r="L8" s="3"/>
      <c r="M8" s="3"/>
      <c r="N8" s="3"/>
      <c r="O8" s="5">
        <f>IF(D8=60,1,0)</f>
        <v>0</v>
      </c>
      <c r="P8" s="5">
        <f>IF(I8=18,1,0)</f>
        <v>0</v>
      </c>
    </row>
    <row r="9" spans="2:16" ht="29.25" customHeight="1" thickBot="1" thickTop="1">
      <c r="B9" s="19" t="s">
        <v>14</v>
      </c>
      <c r="C9" s="19"/>
      <c r="D9" s="8"/>
      <c r="E9" s="4"/>
      <c r="F9" s="20" t="s">
        <v>17</v>
      </c>
      <c r="G9" s="20"/>
      <c r="H9" s="29"/>
      <c r="I9" s="36"/>
      <c r="J9" s="4"/>
      <c r="K9" s="3"/>
      <c r="L9" s="3"/>
      <c r="M9" s="3"/>
      <c r="N9" s="3"/>
      <c r="O9" s="5">
        <f>IF(D9=360,1,0)</f>
        <v>0</v>
      </c>
      <c r="P9" s="5">
        <f>IF(I9=21,1,0)</f>
        <v>0</v>
      </c>
    </row>
    <row r="10" spans="2:16" ht="29.25" customHeight="1" thickBot="1" thickTop="1">
      <c r="B10" s="19" t="s">
        <v>13</v>
      </c>
      <c r="C10" s="20"/>
      <c r="D10" s="8"/>
      <c r="E10" s="4"/>
      <c r="F10" s="20" t="s">
        <v>18</v>
      </c>
      <c r="G10" s="20"/>
      <c r="H10" s="29"/>
      <c r="I10" s="36"/>
      <c r="J10" s="4"/>
      <c r="K10" s="3"/>
      <c r="L10" s="3"/>
      <c r="M10" s="3"/>
      <c r="N10" s="3"/>
      <c r="O10" s="5">
        <f>IF(D10=400,1,0)</f>
        <v>0</v>
      </c>
      <c r="P10" s="5">
        <f>IF(I10=56,1,0)</f>
        <v>0</v>
      </c>
    </row>
    <row r="11" spans="2:16" ht="29.25" customHeight="1" thickBot="1" thickTop="1">
      <c r="B11" s="19" t="s">
        <v>15</v>
      </c>
      <c r="C11" s="20"/>
      <c r="D11" s="8"/>
      <c r="E11" s="4"/>
      <c r="F11" s="20" t="s">
        <v>19</v>
      </c>
      <c r="G11" s="20"/>
      <c r="H11" s="29"/>
      <c r="I11" s="36"/>
      <c r="J11" s="4"/>
      <c r="K11" s="3"/>
      <c r="L11" s="3"/>
      <c r="M11" s="3"/>
      <c r="N11" s="3"/>
      <c r="O11" s="5">
        <f>IF(D11=34,1,0)</f>
        <v>0</v>
      </c>
      <c r="P11" s="5">
        <f>IF(I11=45,1,0)</f>
        <v>0</v>
      </c>
    </row>
    <row r="12" spans="2:16" ht="29.25" customHeight="1" thickTop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ht="29.25" customHeight="1">
      <c r="B13" s="18" t="s">
        <v>21</v>
      </c>
      <c r="C13" s="18"/>
      <c r="D13" s="18"/>
      <c r="E13" s="18"/>
      <c r="F13" s="18"/>
      <c r="G13" s="18"/>
      <c r="H13" s="18"/>
      <c r="I13" s="28"/>
      <c r="J13" s="28"/>
      <c r="K13" s="28"/>
      <c r="L13" s="28"/>
      <c r="M13" s="3"/>
      <c r="N13" s="3"/>
      <c r="O13" s="3"/>
      <c r="P13" s="3"/>
    </row>
    <row r="14" spans="2:16" ht="29.25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6"/>
      <c r="O14" s="16"/>
      <c r="P14" s="16"/>
    </row>
    <row r="15" spans="2:16" ht="29.25" customHeight="1" thickBot="1" thickTop="1">
      <c r="B15" s="12" t="s">
        <v>22</v>
      </c>
      <c r="C15" s="13"/>
      <c r="D15" s="8"/>
      <c r="E15" s="4"/>
      <c r="F15" s="12" t="s">
        <v>27</v>
      </c>
      <c r="G15" s="12"/>
      <c r="H15" s="30"/>
      <c r="I15" s="8"/>
      <c r="J15" s="4"/>
      <c r="K15" s="3"/>
      <c r="L15" s="3"/>
      <c r="M15" s="3"/>
      <c r="N15" s="3"/>
      <c r="O15" s="5">
        <f>IF(D15=1.64,1,0)</f>
        <v>0</v>
      </c>
      <c r="P15" s="5">
        <f>IF(I15=60,1,0)</f>
        <v>0</v>
      </c>
    </row>
    <row r="16" spans="2:16" ht="29.25" customHeight="1" thickBot="1" thickTop="1">
      <c r="B16" s="12" t="s">
        <v>23</v>
      </c>
      <c r="C16" s="13"/>
      <c r="D16" s="8"/>
      <c r="E16" s="4"/>
      <c r="F16" s="12" t="s">
        <v>28</v>
      </c>
      <c r="G16" s="12"/>
      <c r="H16" s="30"/>
      <c r="I16" s="8"/>
      <c r="J16" s="4"/>
      <c r="K16" s="3"/>
      <c r="L16" s="3"/>
      <c r="M16" s="3"/>
      <c r="N16" s="3"/>
      <c r="O16" s="5">
        <f>IF(D16=1.65,1,0)</f>
        <v>0</v>
      </c>
      <c r="P16" s="5">
        <f>IF(I16=240,1,0)</f>
        <v>0</v>
      </c>
    </row>
    <row r="17" spans="2:16" ht="29.25" customHeight="1" thickBot="1" thickTop="1">
      <c r="B17" s="12" t="s">
        <v>24</v>
      </c>
      <c r="C17" s="13"/>
      <c r="D17" s="8"/>
      <c r="E17" s="4"/>
      <c r="F17" s="17" t="s">
        <v>29</v>
      </c>
      <c r="G17" s="17"/>
      <c r="H17" s="31"/>
      <c r="I17" s="8"/>
      <c r="J17" s="4"/>
      <c r="K17" s="3"/>
      <c r="L17" s="3"/>
      <c r="M17" s="3"/>
      <c r="N17" s="3"/>
      <c r="O17" s="5">
        <f>IF(D17=0.48,1,0)</f>
        <v>0</v>
      </c>
      <c r="P17" s="5">
        <f>IF(I17=80,1,0)</f>
        <v>0</v>
      </c>
    </row>
    <row r="18" spans="2:16" ht="29.25" customHeight="1" thickBot="1" thickTop="1">
      <c r="B18" s="12" t="s">
        <v>25</v>
      </c>
      <c r="C18" s="13"/>
      <c r="D18" s="8"/>
      <c r="E18" s="4"/>
      <c r="F18" s="32" t="s">
        <v>30</v>
      </c>
      <c r="G18" s="32"/>
      <c r="H18" s="33"/>
      <c r="I18" s="8"/>
      <c r="J18" s="4"/>
      <c r="K18" s="3"/>
      <c r="L18" s="3"/>
      <c r="M18" s="3"/>
      <c r="N18" s="3"/>
      <c r="O18" s="5">
        <f>IF(D18=4.8,1,0)</f>
        <v>0</v>
      </c>
      <c r="P18" s="5">
        <f>IF(I18=400,1,0)</f>
        <v>0</v>
      </c>
    </row>
    <row r="19" spans="2:16" ht="29.25" customHeight="1" thickBot="1" thickTop="1">
      <c r="B19" s="12" t="s">
        <v>26</v>
      </c>
      <c r="C19" s="13"/>
      <c r="D19" s="8"/>
      <c r="E19" s="4"/>
      <c r="F19" s="12" t="s">
        <v>31</v>
      </c>
      <c r="G19" s="12"/>
      <c r="H19" s="30"/>
      <c r="I19" s="8"/>
      <c r="J19" s="4"/>
      <c r="K19" s="3"/>
      <c r="L19" s="3"/>
      <c r="M19" s="3"/>
      <c r="N19" s="3"/>
      <c r="O19" s="5">
        <f>IF(D19=1.26,1,0)</f>
        <v>0</v>
      </c>
      <c r="P19" s="5">
        <f>IF(I19=420,1,0)</f>
        <v>0</v>
      </c>
    </row>
    <row r="20" spans="2:16" ht="29.25" customHeight="1" thickTop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29.25" customHeight="1">
      <c r="B21" s="18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"/>
      <c r="O21" s="3"/>
      <c r="P21" s="3"/>
    </row>
    <row r="22" spans="2:16" ht="6.75" customHeight="1" thickBot="1">
      <c r="B22" s="3"/>
      <c r="C22" s="6"/>
      <c r="D22" s="6"/>
      <c r="E22" s="6"/>
      <c r="F22" s="6"/>
      <c r="G22" s="6"/>
      <c r="H22" s="6"/>
      <c r="I22" s="6"/>
      <c r="J22" s="6"/>
      <c r="K22" s="6"/>
      <c r="L22" s="3"/>
      <c r="M22" s="3"/>
      <c r="N22" s="3"/>
      <c r="O22" s="3"/>
      <c r="P22" s="3"/>
    </row>
    <row r="23" spans="2:16" ht="29.25" customHeight="1" thickBot="1" thickTop="1">
      <c r="B23" s="3"/>
      <c r="C23" s="9" t="s">
        <v>34</v>
      </c>
      <c r="D23" s="9"/>
      <c r="E23" s="9"/>
      <c r="F23" s="9"/>
      <c r="G23" s="9"/>
      <c r="H23" s="8"/>
      <c r="I23" s="10" t="s">
        <v>33</v>
      </c>
      <c r="J23" s="11"/>
      <c r="K23" s="6"/>
      <c r="L23" s="3"/>
      <c r="M23" s="3"/>
      <c r="N23" s="3"/>
      <c r="O23" s="5">
        <f>IF(H23=6,1,0)</f>
        <v>0</v>
      </c>
      <c r="P23" s="3"/>
    </row>
    <row r="24" spans="2:16" ht="15.75" customHeight="1" thickTop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1.25" customHeight="1">
      <c r="B25" s="3"/>
      <c r="C25" s="18"/>
      <c r="D25" s="18"/>
      <c r="E25" s="18"/>
      <c r="F25" s="18"/>
      <c r="G25" s="18"/>
      <c r="H25" s="18"/>
      <c r="I25" s="18"/>
      <c r="J25" s="18"/>
      <c r="K25" s="18"/>
      <c r="L25" s="3"/>
      <c r="M25" s="3"/>
      <c r="N25" s="3"/>
      <c r="O25" s="3"/>
      <c r="P25" s="3"/>
    </row>
    <row r="26" spans="2:16" ht="7.5" customHeight="1" thickBot="1">
      <c r="B26" s="3"/>
      <c r="C26" s="21"/>
      <c r="D26" s="21"/>
      <c r="E26" s="21"/>
      <c r="F26" s="21"/>
      <c r="G26" s="21"/>
      <c r="H26" s="21"/>
      <c r="I26" s="21"/>
      <c r="J26" s="21"/>
      <c r="K26" s="21"/>
      <c r="L26" s="3"/>
      <c r="M26" s="3"/>
      <c r="N26" s="3"/>
      <c r="O26" s="3"/>
      <c r="P26" s="3"/>
    </row>
    <row r="27" spans="2:16" ht="29.25" customHeight="1" thickBot="1" thickTop="1">
      <c r="B27" s="9" t="s">
        <v>35</v>
      </c>
      <c r="C27" s="9"/>
      <c r="D27" s="9"/>
      <c r="E27" s="9"/>
      <c r="F27" s="9"/>
      <c r="G27" s="34"/>
      <c r="H27" s="36"/>
      <c r="I27" s="10" t="s">
        <v>1</v>
      </c>
      <c r="J27" s="11"/>
      <c r="K27" s="6"/>
      <c r="L27" s="3"/>
      <c r="M27" s="3"/>
      <c r="N27" s="3"/>
      <c r="O27" s="5">
        <f>IF(H27=70,1,0)</f>
        <v>0</v>
      </c>
      <c r="P27" s="3"/>
    </row>
    <row r="28" spans="2:16" ht="10.5" customHeight="1" thickTop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29.25" customHeight="1" thickBot="1">
      <c r="B29" s="3"/>
      <c r="C29" s="22" t="s">
        <v>6</v>
      </c>
      <c r="D29" s="21"/>
      <c r="E29" s="21"/>
      <c r="F29" s="21"/>
      <c r="G29" s="21"/>
      <c r="H29" s="21"/>
      <c r="I29" s="21"/>
      <c r="J29" s="21"/>
      <c r="K29" s="21"/>
      <c r="L29" s="3"/>
      <c r="M29" s="3"/>
      <c r="N29" s="3"/>
      <c r="O29" s="3"/>
      <c r="P29" s="3"/>
    </row>
    <row r="30" spans="2:16" ht="29.25" customHeight="1" thickBot="1" thickTop="1">
      <c r="B30" s="3"/>
      <c r="C30" s="3"/>
      <c r="D30" s="12" t="s">
        <v>36</v>
      </c>
      <c r="E30" s="12"/>
      <c r="F30" s="12"/>
      <c r="G30" s="13"/>
      <c r="H30" s="8"/>
      <c r="I30" s="7" t="s">
        <v>7</v>
      </c>
      <c r="J30" s="3"/>
      <c r="K30" s="3"/>
      <c r="L30" s="3"/>
      <c r="M30" s="3"/>
      <c r="N30" s="3"/>
      <c r="O30" s="5">
        <f>IF(H30=10,1,0)</f>
        <v>0</v>
      </c>
      <c r="P30" s="3"/>
    </row>
    <row r="31" spans="2:16" ht="29.25" customHeight="1" thickBot="1" thickTop="1">
      <c r="B31" s="3"/>
      <c r="C31" s="3"/>
      <c r="D31" s="12" t="s">
        <v>37</v>
      </c>
      <c r="E31" s="12"/>
      <c r="F31" s="12"/>
      <c r="G31" s="13"/>
      <c r="H31" s="8"/>
      <c r="I31" s="7" t="s">
        <v>9</v>
      </c>
      <c r="J31" s="3"/>
      <c r="K31" s="3"/>
      <c r="L31" s="3"/>
      <c r="M31" s="3"/>
      <c r="N31" s="3"/>
      <c r="O31" s="5">
        <f>IF(H31=15,1,0)</f>
        <v>0</v>
      </c>
      <c r="P31" s="3"/>
    </row>
    <row r="32" spans="2:16" ht="29.25" customHeight="1" thickBot="1" thickTop="1">
      <c r="B32" s="3"/>
      <c r="C32" s="3"/>
      <c r="D32" s="12" t="s">
        <v>38</v>
      </c>
      <c r="E32" s="12"/>
      <c r="F32" s="12"/>
      <c r="G32" s="13"/>
      <c r="H32" s="8"/>
      <c r="I32" s="7" t="s">
        <v>8</v>
      </c>
      <c r="J32" s="3"/>
      <c r="K32" s="3"/>
      <c r="L32" s="3"/>
      <c r="M32" s="3"/>
      <c r="N32" s="3"/>
      <c r="O32" s="5">
        <f>IF(H32=210,1,0)</f>
        <v>0</v>
      </c>
      <c r="P32" s="3"/>
    </row>
    <row r="33" spans="2:16" ht="29.25" customHeight="1" thickBot="1" thickTop="1">
      <c r="B33" s="3"/>
      <c r="C33" s="3"/>
      <c r="D33" s="12" t="s">
        <v>40</v>
      </c>
      <c r="E33" s="12"/>
      <c r="F33" s="12"/>
      <c r="G33" s="13"/>
      <c r="H33" s="8"/>
      <c r="I33" s="7" t="s">
        <v>9</v>
      </c>
      <c r="J33" s="3"/>
      <c r="K33" s="3"/>
      <c r="L33" s="3"/>
      <c r="M33" s="3"/>
      <c r="N33" s="3"/>
      <c r="O33" s="5">
        <f>IF(H33=1050,1,0)</f>
        <v>0</v>
      </c>
      <c r="P33" s="3"/>
    </row>
    <row r="34" spans="2:16" ht="29.25" customHeight="1" thickBot="1" thickTop="1">
      <c r="B34" s="3"/>
      <c r="C34" s="3"/>
      <c r="D34" s="12" t="s">
        <v>39</v>
      </c>
      <c r="E34" s="12"/>
      <c r="F34" s="12"/>
      <c r="G34" s="13"/>
      <c r="H34" s="8"/>
      <c r="I34" s="7" t="s">
        <v>9</v>
      </c>
      <c r="J34" s="3"/>
      <c r="K34" s="3"/>
      <c r="L34" s="3"/>
      <c r="M34" s="3"/>
      <c r="N34" s="3"/>
      <c r="O34" s="5">
        <f>IF(H34=12,1,0)</f>
        <v>0</v>
      </c>
      <c r="P34" s="3"/>
    </row>
    <row r="35" spans="2:16" ht="16.5" customHeight="1" thickTop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ht="29.25" customHeight="1" thickBot="1">
      <c r="B36" s="14" t="s">
        <v>41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/>
      <c r="P36" s="3"/>
    </row>
    <row r="37" spans="2:16" ht="29.25" customHeight="1" thickBot="1" thickTop="1">
      <c r="B37" s="3"/>
      <c r="C37" s="9" t="s">
        <v>45</v>
      </c>
      <c r="D37" s="9"/>
      <c r="E37" s="9"/>
      <c r="F37" s="9"/>
      <c r="G37" s="9"/>
      <c r="H37" s="8"/>
      <c r="I37" s="10" t="s">
        <v>42</v>
      </c>
      <c r="J37" s="11"/>
      <c r="K37" s="3"/>
      <c r="L37" s="3"/>
      <c r="M37" s="3"/>
      <c r="N37" s="3"/>
      <c r="O37" s="5">
        <f>IF(H37=14.5,1,0)</f>
        <v>0</v>
      </c>
      <c r="P37" s="3"/>
    </row>
    <row r="38" spans="2:16" ht="12.75" customHeight="1" thickTop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32.25" customHeight="1" thickBot="1">
      <c r="A39" s="35" t="s">
        <v>44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"/>
    </row>
    <row r="40" spans="2:16" ht="29.25" customHeight="1" thickBot="1" thickTop="1">
      <c r="B40" s="3"/>
      <c r="C40" s="9" t="s">
        <v>43</v>
      </c>
      <c r="D40" s="9"/>
      <c r="E40" s="9"/>
      <c r="F40" s="9"/>
      <c r="G40" s="9"/>
      <c r="H40" s="8"/>
      <c r="I40" s="10"/>
      <c r="J40" s="11"/>
      <c r="K40" s="3"/>
      <c r="L40" s="3"/>
      <c r="M40" s="3"/>
      <c r="N40" s="3"/>
      <c r="O40" s="5">
        <f>IF(H40=0.48,1,0)</f>
        <v>0</v>
      </c>
      <c r="P40" s="3"/>
    </row>
    <row r="41" ht="56.25" customHeight="1" thickBot="1" thickTop="1"/>
    <row r="42" spans="9:14" ht="29.25" customHeight="1" thickBot="1" thickTop="1">
      <c r="I42" s="23" t="s">
        <v>2</v>
      </c>
      <c r="J42" s="23"/>
      <c r="K42" s="23"/>
      <c r="L42" s="23"/>
      <c r="M42" s="23"/>
      <c r="N42" s="24">
        <v>29</v>
      </c>
    </row>
    <row r="43" spans="9:14" ht="29.25" customHeight="1" thickBot="1" thickTop="1">
      <c r="I43" s="23" t="s">
        <v>3</v>
      </c>
      <c r="J43" s="23"/>
      <c r="K43" s="23"/>
      <c r="L43" s="23"/>
      <c r="M43" s="23"/>
      <c r="N43" s="24">
        <f>SUM(O7:P11)+SUM(O15:P19)+SUM(O23)+SUM(O27)+SUM(O30:O34)+SUM(O37)+SUM(O40)</f>
        <v>0</v>
      </c>
    </row>
    <row r="44" spans="9:14" ht="29.25" customHeight="1" thickBot="1" thickTop="1">
      <c r="I44" s="23" t="s">
        <v>4</v>
      </c>
      <c r="J44" s="23"/>
      <c r="K44" s="23"/>
      <c r="L44" s="23"/>
      <c r="M44" s="23"/>
      <c r="N44" s="25">
        <f>N43/N42</f>
        <v>0</v>
      </c>
    </row>
    <row r="45" spans="9:14" ht="29.25" customHeight="1" thickBot="1" thickTop="1">
      <c r="I45" s="26" t="s">
        <v>5</v>
      </c>
      <c r="J45" s="26"/>
      <c r="K45" s="26"/>
      <c r="L45" s="26"/>
      <c r="M45" s="26"/>
      <c r="N45" s="27">
        <f>IF(N43&gt;=27,1,IF(N43&gt;=22,2,IF(N43&gt;=15,3,IF(N43&gt;=9,4,IF(N43&gt;=0,5)))))</f>
        <v>5</v>
      </c>
    </row>
    <row r="46" ht="29.25" customHeight="1" thickTop="1"/>
  </sheetData>
  <sheetProtection password="86A5" sheet="1" objects="1" scenarios="1"/>
  <mergeCells count="48">
    <mergeCell ref="A39:O39"/>
    <mergeCell ref="B21:M21"/>
    <mergeCell ref="B27:G27"/>
    <mergeCell ref="A1:B1"/>
    <mergeCell ref="B36:N36"/>
    <mergeCell ref="D30:G30"/>
    <mergeCell ref="D31:G31"/>
    <mergeCell ref="C23:G23"/>
    <mergeCell ref="I23:J23"/>
    <mergeCell ref="B18:C18"/>
    <mergeCell ref="B19:C19"/>
    <mergeCell ref="C25:K25"/>
    <mergeCell ref="C26:K26"/>
    <mergeCell ref="I27:J27"/>
    <mergeCell ref="C29:K29"/>
    <mergeCell ref="F18:H18"/>
    <mergeCell ref="F19:H19"/>
    <mergeCell ref="B10:C10"/>
    <mergeCell ref="B11:C11"/>
    <mergeCell ref="B7:C7"/>
    <mergeCell ref="B8:C8"/>
    <mergeCell ref="B9:C9"/>
    <mergeCell ref="B5:I5"/>
    <mergeCell ref="F7:H7"/>
    <mergeCell ref="F10:H10"/>
    <mergeCell ref="F8:H8"/>
    <mergeCell ref="I44:M44"/>
    <mergeCell ref="I45:M45"/>
    <mergeCell ref="C40:G40"/>
    <mergeCell ref="I40:J40"/>
    <mergeCell ref="I42:M42"/>
    <mergeCell ref="I43:M43"/>
    <mergeCell ref="N6:P6"/>
    <mergeCell ref="N14:P14"/>
    <mergeCell ref="B15:C15"/>
    <mergeCell ref="B16:C16"/>
    <mergeCell ref="B17:C17"/>
    <mergeCell ref="F9:H9"/>
    <mergeCell ref="F11:H11"/>
    <mergeCell ref="F15:H15"/>
    <mergeCell ref="F17:H17"/>
    <mergeCell ref="F16:H16"/>
    <mergeCell ref="B13:H13"/>
    <mergeCell ref="C37:G37"/>
    <mergeCell ref="I37:J37"/>
    <mergeCell ref="D32:G32"/>
    <mergeCell ref="D33:G33"/>
    <mergeCell ref="D34:G34"/>
  </mergeCells>
  <printOptions/>
  <pageMargins left="0.7" right="0.7" top="0.75" bottom="0.75" header="0.3" footer="0.3"/>
  <pageSetup horizontalDpi="600" verticalDpi="600"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Megyesiová</dc:creator>
  <cp:keywords/>
  <dc:description/>
  <cp:lastModifiedBy>Megyesiová</cp:lastModifiedBy>
  <dcterms:created xsi:type="dcterms:W3CDTF">2010-01-27T18:24:46Z</dcterms:created>
  <dcterms:modified xsi:type="dcterms:W3CDTF">2010-12-05T17:44:33Z</dcterms:modified>
  <cp:category/>
  <cp:version/>
  <cp:contentType/>
  <cp:contentStatus/>
</cp:coreProperties>
</file>