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P8" i="1"/>
  <c r="O40"/>
  <c r="O37"/>
  <c r="O34"/>
  <c r="O33"/>
  <c r="O32"/>
  <c r="O31"/>
  <c r="O30"/>
  <c r="O27"/>
  <c r="O23"/>
  <c r="P19"/>
  <c r="P18"/>
  <c r="P17"/>
  <c r="P16"/>
  <c r="P15"/>
  <c r="O19"/>
  <c r="O18"/>
  <c r="O17"/>
  <c r="O16"/>
  <c r="O15"/>
  <c r="P11"/>
  <c r="P10"/>
  <c r="P9"/>
  <c r="P7"/>
  <c r="O11"/>
  <c r="O10"/>
  <c r="O9"/>
  <c r="O8"/>
  <c r="O7"/>
  <c r="N43" l="1"/>
  <c r="N44" s="1"/>
  <c r="N45"/>
</calcChain>
</file>

<file path=xl/sharedStrings.xml><?xml version="1.0" encoding="utf-8"?>
<sst xmlns="http://schemas.openxmlformats.org/spreadsheetml/2006/main" count="61" uniqueCount="46">
  <si>
    <t>RNDr. Marta Megyesiová</t>
  </si>
  <si>
    <t>Zapíš desatinné čísla ako percentá:</t>
  </si>
  <si>
    <t>0,65 =</t>
  </si>
  <si>
    <t>%</t>
  </si>
  <si>
    <t>0,6 =</t>
  </si>
  <si>
    <t>0,05 =</t>
  </si>
  <si>
    <t>0,008 =</t>
  </si>
  <si>
    <t>0,370 =</t>
  </si>
  <si>
    <t>2,15 =</t>
  </si>
  <si>
    <t>3 =</t>
  </si>
  <si>
    <t>4,7 =</t>
  </si>
  <si>
    <t>6,05 =</t>
  </si>
  <si>
    <t>12 =</t>
  </si>
  <si>
    <t>HODNOTENIE:</t>
  </si>
  <si>
    <t>Zapíš percentá ako desatinné čísla:</t>
  </si>
  <si>
    <t>25 % =</t>
  </si>
  <si>
    <t>40 % =</t>
  </si>
  <si>
    <t>6 % =</t>
  </si>
  <si>
    <t>3,5 % =</t>
  </si>
  <si>
    <t>108 % =</t>
  </si>
  <si>
    <t>2,1 % =</t>
  </si>
  <si>
    <t>3 % =</t>
  </si>
  <si>
    <t>73,1 % =</t>
  </si>
  <si>
    <t>700 % =</t>
  </si>
  <si>
    <t>Peter dostal tri pätiny odmeny. Koľko percent má ešte dostať?</t>
  </si>
  <si>
    <t>Peter dostane ešte</t>
  </si>
  <si>
    <t>% odmeny.</t>
  </si>
  <si>
    <t xml:space="preserve">Ivka mal umyť 20 tanierov. Umyla už 16. </t>
  </si>
  <si>
    <t>Koľko percent jej ešte chýba?</t>
  </si>
  <si>
    <t>Ivke zostalo ešte</t>
  </si>
  <si>
    <t>% tanierov.</t>
  </si>
  <si>
    <t>Koľko minút z hodiny je:</t>
  </si>
  <si>
    <t>20 % =</t>
  </si>
  <si>
    <t>10 % =</t>
  </si>
  <si>
    <t>50 % =</t>
  </si>
  <si>
    <t>75 % =</t>
  </si>
  <si>
    <t>minút</t>
  </si>
  <si>
    <t>Koľko percentnú úspešnosť máš, ak máš všetko správne?</t>
  </si>
  <si>
    <t>%.</t>
  </si>
  <si>
    <t>Ktorým číslom treba vynásobiť číslo, aby sme ho zmenšili o 20 %?</t>
  </si>
  <si>
    <t>Vynásobíme ho číslom</t>
  </si>
  <si>
    <t>Moja úspešnosť je</t>
  </si>
  <si>
    <t>Môžeš získať</t>
  </si>
  <si>
    <t>Máš:</t>
  </si>
  <si>
    <t>Tvoja úspešnosť</t>
  </si>
  <si>
    <t>ZNÁMKA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</si>
</sst>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0"/>
      <name val="Arial"/>
      <family val="2"/>
      <charset val="238"/>
    </font>
    <font>
      <sz val="14"/>
      <color theme="5" tint="-0.499984740745262"/>
      <name val="Arial"/>
      <family val="2"/>
      <charset val="238"/>
    </font>
    <font>
      <sz val="12"/>
      <color theme="9" tint="0.79998168889431442"/>
      <name val="Arial"/>
      <family val="2"/>
      <charset val="238"/>
    </font>
    <font>
      <sz val="11"/>
      <color theme="9" tint="0.79998168889431442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sz val="16"/>
      <color theme="0"/>
      <name val="Arial"/>
      <family val="2"/>
      <charset val="238"/>
    </font>
    <font>
      <sz val="16"/>
      <color theme="1"/>
      <name val="Arial"/>
      <family val="2"/>
      <charset val="238"/>
    </font>
    <font>
      <sz val="16"/>
      <color theme="5" tint="-0.499984740745262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20"/>
      <color theme="0"/>
      <name val="Calibri"/>
      <family val="2"/>
      <charset val="238"/>
      <scheme val="minor"/>
    </font>
    <font>
      <sz val="22"/>
      <color theme="9" tint="-0.499984740745262"/>
      <name val="Calibri"/>
      <family val="2"/>
      <charset val="238"/>
      <scheme val="minor"/>
    </font>
    <font>
      <sz val="16"/>
      <color theme="9" tint="-0.499984740745262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sz val="2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4506668294322"/>
        <bgColor indexed="64"/>
      </patternFill>
    </fill>
  </fills>
  <borders count="14">
    <border>
      <left/>
      <right/>
      <top/>
      <bottom/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n">
        <color theme="0"/>
      </left>
      <right style="thick">
        <color theme="9" tint="0.39994506668294322"/>
      </right>
      <top style="thin">
        <color theme="0"/>
      </top>
      <bottom style="thick">
        <color theme="9" tint="0.39994506668294322"/>
      </bottom>
      <diagonal/>
    </border>
    <border>
      <left style="thick">
        <color theme="9" tint="0.39994506668294322"/>
      </left>
      <right style="thick">
        <color theme="9" tint="0.39994506668294322"/>
      </right>
      <top style="thin">
        <color theme="0"/>
      </top>
      <bottom style="thick">
        <color theme="9" tint="0.39994506668294322"/>
      </bottom>
      <diagonal/>
    </border>
    <border>
      <left style="thin">
        <color theme="0"/>
      </left>
      <right style="thick">
        <color theme="9" tint="0.39994506668294322"/>
      </right>
      <top style="thick">
        <color theme="9" tint="0.39994506668294322"/>
      </top>
      <bottom style="thick">
        <color theme="9" tint="0.39994506668294322"/>
      </bottom>
      <diagonal/>
    </border>
    <border>
      <left style="thick">
        <color theme="9" tint="0.39994506668294322"/>
      </left>
      <right style="thick">
        <color theme="9" tint="0.39994506668294322"/>
      </right>
      <top style="thick">
        <color theme="9" tint="0.39994506668294322"/>
      </top>
      <bottom style="thick">
        <color theme="9" tint="0.39994506668294322"/>
      </bottom>
      <diagonal/>
    </border>
    <border>
      <left style="thin">
        <color theme="0"/>
      </left>
      <right style="thick">
        <color theme="9" tint="0.39994506668294322"/>
      </right>
      <top style="thick">
        <color theme="9" tint="0.39994506668294322"/>
      </top>
      <bottom style="thin">
        <color theme="0"/>
      </bottom>
      <diagonal/>
    </border>
    <border>
      <left style="thick">
        <color theme="9" tint="0.39994506668294322"/>
      </left>
      <right style="thick">
        <color theme="9" tint="0.39994506668294322"/>
      </right>
      <top style="thick">
        <color theme="9" tint="0.39994506668294322"/>
      </top>
      <bottom style="thin">
        <color theme="0"/>
      </bottom>
      <diagonal/>
    </border>
    <border>
      <left style="thick">
        <color theme="9" tint="0.39994506668294322"/>
      </left>
      <right style="thin">
        <color theme="0"/>
      </right>
      <top style="thin">
        <color theme="0"/>
      </top>
      <bottom style="thick">
        <color theme="9" tint="-0.499984740745262"/>
      </bottom>
      <diagonal/>
    </border>
    <border>
      <left style="thick">
        <color theme="9" tint="0.39994506668294322"/>
      </left>
      <right style="thin">
        <color theme="0"/>
      </right>
      <top style="thick">
        <color theme="9" tint="-0.499984740745262"/>
      </top>
      <bottom style="thick">
        <color theme="9" tint="-0.499984740745262"/>
      </bottom>
      <diagonal/>
    </border>
    <border>
      <left style="thick">
        <color theme="9" tint="0.39994506668294322"/>
      </left>
      <right style="thin">
        <color theme="0"/>
      </right>
      <top style="thick">
        <color theme="9" tint="-0.499984740745262"/>
      </top>
      <bottom style="thin">
        <color theme="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/>
    <xf numFmtId="9" fontId="2" fillId="0" borderId="0" xfId="0" applyNumberFormat="1" applyFont="1" applyBorder="1" applyAlignment="1">
      <alignment horizontal="right" vertical="center"/>
    </xf>
    <xf numFmtId="0" fontId="8" fillId="0" borderId="0" xfId="0" applyFont="1"/>
    <xf numFmtId="0" fontId="10" fillId="0" borderId="0" xfId="0" applyFont="1"/>
    <xf numFmtId="0" fontId="6" fillId="0" borderId="3" xfId="0" applyFont="1" applyFill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0" fillId="2" borderId="0" xfId="0" applyFill="1"/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1" fillId="3" borderId="2" xfId="0" applyFont="1" applyFill="1" applyBorder="1" applyProtection="1"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6" xfId="0" applyFont="1" applyBorder="1" applyAlignment="1" applyProtection="1">
      <alignment horizontal="center"/>
      <protection hidden="1"/>
    </xf>
    <xf numFmtId="0" fontId="12" fillId="2" borderId="11" xfId="0" applyFont="1" applyFill="1" applyBorder="1" applyAlignment="1" applyProtection="1">
      <alignment horizontal="center" vertical="center"/>
      <protection hidden="1"/>
    </xf>
    <xf numFmtId="0" fontId="11" fillId="0" borderId="7" xfId="0" applyFont="1" applyBorder="1" applyAlignment="1" applyProtection="1">
      <alignment horizontal="center"/>
      <protection hidden="1"/>
    </xf>
    <xf numFmtId="0" fontId="11" fillId="0" borderId="8" xfId="0" applyFont="1" applyBorder="1" applyAlignment="1" applyProtection="1">
      <alignment horizontal="center"/>
      <protection hidden="1"/>
    </xf>
    <xf numFmtId="0" fontId="12" fillId="2" borderId="12" xfId="0" applyFont="1" applyFill="1" applyBorder="1" applyAlignment="1" applyProtection="1">
      <alignment horizontal="center" vertical="center"/>
      <protection hidden="1"/>
    </xf>
    <xf numFmtId="9" fontId="13" fillId="2" borderId="12" xfId="0" applyNumberFormat="1" applyFont="1" applyFill="1" applyBorder="1" applyAlignment="1" applyProtection="1">
      <alignment horizontal="center" vertical="center"/>
      <protection hidden="1"/>
    </xf>
    <xf numFmtId="0" fontId="14" fillId="0" borderId="9" xfId="0" applyFont="1" applyBorder="1" applyAlignment="1" applyProtection="1">
      <alignment horizontal="center"/>
      <protection hidden="1"/>
    </xf>
    <xf numFmtId="0" fontId="14" fillId="0" borderId="10" xfId="0" applyFont="1" applyBorder="1" applyAlignment="1" applyProtection="1">
      <alignment horizontal="center"/>
      <protection hidden="1"/>
    </xf>
    <xf numFmtId="0" fontId="15" fillId="2" borderId="13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gif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258820</xdr:colOff>
      <xdr:row>1</xdr:row>
      <xdr:rowOff>5302</xdr:rowOff>
    </xdr:from>
    <xdr:ext cx="2739917" cy="937629"/>
    <xdr:sp macro="" textlink="">
      <xdr:nvSpPr>
        <xdr:cNvPr id="4" name="Obdĺžnik 3"/>
        <xdr:cNvSpPr/>
      </xdr:nvSpPr>
      <xdr:spPr>
        <a:xfrm>
          <a:off x="2087620" y="319627"/>
          <a:ext cx="273991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k-SK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  <a:reflection blurRad="6350" stA="60000" endA="900" endPos="58000" dir="5400000" sy="-100000" algn="bl" rotWithShape="0"/>
              </a:effectLst>
            </a:rPr>
            <a:t>Percentá</a:t>
          </a:r>
        </a:p>
      </xdr:txBody>
    </xdr:sp>
    <xdr:clientData/>
  </xdr:oneCellAnchor>
  <xdr:twoCellAnchor editAs="oneCell">
    <xdr:from>
      <xdr:col>10</xdr:col>
      <xdr:colOff>282707</xdr:colOff>
      <xdr:row>0</xdr:row>
      <xdr:rowOff>170689</xdr:rowOff>
    </xdr:from>
    <xdr:to>
      <xdr:col>12</xdr:col>
      <xdr:colOff>409575</xdr:colOff>
      <xdr:row>3</xdr:row>
      <xdr:rowOff>361950</xdr:rowOff>
    </xdr:to>
    <xdr:pic>
      <xdr:nvPicPr>
        <xdr:cNvPr id="3" name="Obrázok 2" descr="Alvin a Chipmunkovia 2(1)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4382" y="170689"/>
          <a:ext cx="1346068" cy="1305686"/>
        </a:xfrm>
        <a:prstGeom prst="rect">
          <a:avLst/>
        </a:prstGeom>
        <a:ln>
          <a:noFill/>
        </a:ln>
        <a:effectLst>
          <a:glow rad="228600">
            <a:schemeClr val="accent6">
              <a:satMod val="175000"/>
              <a:alpha val="40000"/>
            </a:schemeClr>
          </a:glow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4</xdr:col>
      <xdr:colOff>123825</xdr:colOff>
      <xdr:row>40</xdr:row>
      <xdr:rowOff>517934</xdr:rowOff>
    </xdr:from>
    <xdr:to>
      <xdr:col>8</xdr:col>
      <xdr:colOff>466724</xdr:colOff>
      <xdr:row>46</xdr:row>
      <xdr:rowOff>276225</xdr:rowOff>
    </xdr:to>
    <xdr:pic>
      <xdr:nvPicPr>
        <xdr:cNvPr id="6" name="Obrázok 5" descr="d6a7e8e77c_28970098_o2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14600" y="14205359"/>
          <a:ext cx="2514599" cy="2330041"/>
        </a:xfrm>
        <a:prstGeom prst="rect">
          <a:avLst/>
        </a:prstGeom>
        <a:ln>
          <a:noFill/>
        </a:ln>
        <a:effectLst>
          <a:glow rad="228600">
            <a:schemeClr val="accent6">
              <a:satMod val="175000"/>
              <a:alpha val="40000"/>
            </a:schemeClr>
          </a:glow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5"/>
  <sheetViews>
    <sheetView showGridLines="0" tabSelected="1" workbookViewId="0">
      <pane ySplit="4" topLeftCell="A5" activePane="bottomLeft" state="frozen"/>
      <selection pane="bottomLeft" activeCell="T1" sqref="T1"/>
    </sheetView>
  </sheetViews>
  <sheetFormatPr defaultRowHeight="29.25" customHeight="1"/>
  <cols>
    <col min="2" max="2" width="7.42578125" customWidth="1"/>
    <col min="3" max="3" width="10.28515625" customWidth="1"/>
    <col min="4" max="4" width="9" customWidth="1"/>
    <col min="5" max="5" width="5.140625" customWidth="1"/>
    <col min="9" max="9" width="11" bestFit="1" customWidth="1"/>
    <col min="15" max="16" width="5.42578125" customWidth="1"/>
  </cols>
  <sheetData>
    <row r="1" spans="2:16" ht="29.25" customHeight="1">
      <c r="B1" s="3" t="s">
        <v>0</v>
      </c>
      <c r="C1" s="3"/>
      <c r="D1" s="3"/>
    </row>
    <row r="3" spans="2:16" ht="29.25" customHeight="1">
      <c r="L3" s="10"/>
    </row>
    <row r="5" spans="2:16" ht="29.25" customHeight="1">
      <c r="B5" s="15" t="s">
        <v>1</v>
      </c>
      <c r="C5" s="15"/>
      <c r="D5" s="15"/>
      <c r="E5" s="15"/>
      <c r="F5" s="15"/>
      <c r="G5" s="15"/>
      <c r="H5" s="15"/>
    </row>
    <row r="6" spans="2:16" ht="18" customHeight="1" thickBot="1">
      <c r="N6" s="16" t="s">
        <v>13</v>
      </c>
      <c r="O6" s="16"/>
      <c r="P6" s="16"/>
    </row>
    <row r="7" spans="2:16" ht="29.25" customHeight="1" thickTop="1" thickBot="1">
      <c r="C7" s="2" t="s">
        <v>2</v>
      </c>
      <c r="D7" s="31"/>
      <c r="E7" s="1" t="s">
        <v>3</v>
      </c>
      <c r="H7" s="2" t="s">
        <v>8</v>
      </c>
      <c r="I7" s="31"/>
      <c r="J7" s="1" t="s">
        <v>3</v>
      </c>
      <c r="O7" s="20">
        <f>IF(D7=65,1,0)</f>
        <v>0</v>
      </c>
      <c r="P7" s="20">
        <f>IF(I7=215,1,0)</f>
        <v>0</v>
      </c>
    </row>
    <row r="8" spans="2:16" ht="29.25" customHeight="1" thickTop="1" thickBot="1">
      <c r="C8" s="2" t="s">
        <v>7</v>
      </c>
      <c r="D8" s="31"/>
      <c r="E8" s="1" t="s">
        <v>3</v>
      </c>
      <c r="H8" s="2" t="s">
        <v>9</v>
      </c>
      <c r="I8" s="31"/>
      <c r="J8" s="1" t="s">
        <v>3</v>
      </c>
      <c r="O8" s="20">
        <f>IF(D8=37,1,0)</f>
        <v>0</v>
      </c>
      <c r="P8" s="20">
        <f>IF(I8=300,1,0)</f>
        <v>0</v>
      </c>
    </row>
    <row r="9" spans="2:16" ht="29.25" customHeight="1" thickTop="1" thickBot="1">
      <c r="C9" s="2" t="s">
        <v>4</v>
      </c>
      <c r="D9" s="31"/>
      <c r="E9" s="1" t="s">
        <v>3</v>
      </c>
      <c r="H9" s="2" t="s">
        <v>10</v>
      </c>
      <c r="I9" s="31"/>
      <c r="J9" s="1" t="s">
        <v>3</v>
      </c>
      <c r="O9" s="20">
        <f>IF(D9=60,1,0)</f>
        <v>0</v>
      </c>
      <c r="P9" s="20">
        <f>IF(I9=470,1,0)</f>
        <v>0</v>
      </c>
    </row>
    <row r="10" spans="2:16" ht="29.25" customHeight="1" thickTop="1" thickBot="1">
      <c r="C10" s="2" t="s">
        <v>5</v>
      </c>
      <c r="D10" s="31"/>
      <c r="E10" s="1" t="s">
        <v>3</v>
      </c>
      <c r="H10" s="2" t="s">
        <v>11</v>
      </c>
      <c r="I10" s="31"/>
      <c r="J10" s="1" t="s">
        <v>3</v>
      </c>
      <c r="O10" s="20">
        <f>IF(D10=5,1,0)</f>
        <v>0</v>
      </c>
      <c r="P10" s="20">
        <f>IF(I10=605,1,0)</f>
        <v>0</v>
      </c>
    </row>
    <row r="11" spans="2:16" ht="29.25" customHeight="1" thickTop="1" thickBot="1">
      <c r="C11" s="2" t="s">
        <v>6</v>
      </c>
      <c r="D11" s="31"/>
      <c r="E11" s="1" t="s">
        <v>3</v>
      </c>
      <c r="H11" s="2" t="s">
        <v>12</v>
      </c>
      <c r="I11" s="31"/>
      <c r="J11" s="1" t="s">
        <v>3</v>
      </c>
      <c r="O11" s="20">
        <f>IF(D11=0.8,1,0)</f>
        <v>0</v>
      </c>
      <c r="P11" s="20">
        <f>IF(I11=1200,1,0)</f>
        <v>0</v>
      </c>
    </row>
    <row r="12" spans="2:16" ht="29.25" customHeight="1" thickTop="1"/>
    <row r="13" spans="2:16" ht="29.25" customHeight="1">
      <c r="B13" s="15" t="s">
        <v>14</v>
      </c>
      <c r="C13" s="15"/>
      <c r="D13" s="15"/>
      <c r="E13" s="15"/>
      <c r="F13" s="15"/>
      <c r="G13" s="15"/>
      <c r="H13" s="15"/>
    </row>
    <row r="14" spans="2:16" ht="29.25" customHeight="1" thickBot="1">
      <c r="N14" s="16" t="s">
        <v>13</v>
      </c>
      <c r="O14" s="16"/>
      <c r="P14" s="16"/>
    </row>
    <row r="15" spans="2:16" ht="29.25" customHeight="1" thickTop="1" thickBot="1">
      <c r="C15" s="2" t="s">
        <v>15</v>
      </c>
      <c r="D15" s="31"/>
      <c r="E15" s="1"/>
      <c r="H15" s="2" t="s">
        <v>20</v>
      </c>
      <c r="I15" s="31"/>
      <c r="J15" s="1"/>
      <c r="O15" s="20">
        <f>IF(D15=0.25,1,0)</f>
        <v>0</v>
      </c>
      <c r="P15" s="20">
        <f>IF(I15=0.021,1,0)</f>
        <v>0</v>
      </c>
    </row>
    <row r="16" spans="2:16" ht="29.25" customHeight="1" thickTop="1" thickBot="1">
      <c r="C16" s="2" t="s">
        <v>16</v>
      </c>
      <c r="D16" s="31"/>
      <c r="E16" s="1"/>
      <c r="H16" s="2" t="s">
        <v>21</v>
      </c>
      <c r="I16" s="31"/>
      <c r="J16" s="1"/>
      <c r="O16" s="20">
        <f>IF(D16=0.4,1,0)</f>
        <v>0</v>
      </c>
      <c r="P16" s="20">
        <f>IF(I16=0.03,1,0)</f>
        <v>0</v>
      </c>
    </row>
    <row r="17" spans="3:16" ht="29.25" customHeight="1" thickTop="1" thickBot="1">
      <c r="C17" s="2" t="s">
        <v>17</v>
      </c>
      <c r="D17" s="31"/>
      <c r="E17" s="1"/>
      <c r="H17" s="2" t="s">
        <v>22</v>
      </c>
      <c r="I17" s="31"/>
      <c r="J17" s="1"/>
      <c r="O17" s="20">
        <f>IF(D17=0.06,1,0)</f>
        <v>0</v>
      </c>
      <c r="P17" s="20">
        <f>IF(I17=0.731,1,0)</f>
        <v>0</v>
      </c>
    </row>
    <row r="18" spans="3:16" ht="29.25" customHeight="1" thickTop="1" thickBot="1">
      <c r="C18" s="2" t="s">
        <v>18</v>
      </c>
      <c r="D18" s="31"/>
      <c r="E18" s="1"/>
      <c r="H18" s="4">
        <v>1.2</v>
      </c>
      <c r="I18" s="31"/>
      <c r="J18" s="1"/>
      <c r="O18" s="20">
        <f>IF(D18=0.035,1,0)</f>
        <v>0</v>
      </c>
      <c r="P18" s="20">
        <f>IF(I18=1.2,1,0)</f>
        <v>0</v>
      </c>
    </row>
    <row r="19" spans="3:16" ht="29.25" customHeight="1" thickTop="1" thickBot="1">
      <c r="C19" s="2" t="s">
        <v>19</v>
      </c>
      <c r="D19" s="31"/>
      <c r="E19" s="1"/>
      <c r="H19" s="2" t="s">
        <v>23</v>
      </c>
      <c r="I19" s="31"/>
      <c r="J19" s="1"/>
      <c r="O19" s="20">
        <f>IF(D19=1.08,1,0)</f>
        <v>0</v>
      </c>
      <c r="P19" s="20">
        <f>IF(I19=7,1,0)</f>
        <v>0</v>
      </c>
    </row>
    <row r="20" spans="3:16" ht="29.25" customHeight="1" thickTop="1"/>
    <row r="21" spans="3:16" ht="29.25" customHeight="1"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6"/>
      <c r="M21" s="6"/>
    </row>
    <row r="22" spans="3:16" ht="6.75" customHeight="1" thickBot="1">
      <c r="C22" s="5"/>
      <c r="D22" s="5"/>
      <c r="E22" s="5"/>
      <c r="F22" s="5"/>
      <c r="G22" s="5"/>
      <c r="H22" s="5"/>
      <c r="I22" s="5"/>
      <c r="J22" s="5"/>
      <c r="K22" s="5"/>
    </row>
    <row r="23" spans="3:16" ht="29.25" customHeight="1" thickTop="1" thickBot="1">
      <c r="C23" s="11" t="s">
        <v>25</v>
      </c>
      <c r="D23" s="11"/>
      <c r="E23" s="11"/>
      <c r="F23" s="11"/>
      <c r="G23" s="11"/>
      <c r="H23" s="32"/>
      <c r="I23" s="12" t="s">
        <v>26</v>
      </c>
      <c r="J23" s="13"/>
      <c r="K23" s="5"/>
      <c r="O23" s="20">
        <f>IF(H23=40,1,0)</f>
        <v>0</v>
      </c>
    </row>
    <row r="24" spans="3:16" ht="15.75" customHeight="1" thickTop="1"/>
    <row r="25" spans="3:16" ht="29.25" customHeight="1">
      <c r="C25" s="14" t="s">
        <v>27</v>
      </c>
      <c r="D25" s="14"/>
      <c r="E25" s="14"/>
      <c r="F25" s="14"/>
      <c r="G25" s="14"/>
      <c r="H25" s="14"/>
      <c r="I25" s="14"/>
      <c r="J25" s="14"/>
      <c r="K25" s="14"/>
    </row>
    <row r="26" spans="3:16" ht="29.25" customHeight="1" thickBot="1">
      <c r="C26" s="14" t="s">
        <v>28</v>
      </c>
      <c r="D26" s="14"/>
      <c r="E26" s="14"/>
      <c r="F26" s="14"/>
      <c r="G26" s="14"/>
      <c r="H26" s="14"/>
      <c r="I26" s="14"/>
      <c r="J26" s="14"/>
      <c r="K26" s="14"/>
    </row>
    <row r="27" spans="3:16" ht="29.25" customHeight="1" thickTop="1" thickBot="1">
      <c r="C27" s="11" t="s">
        <v>29</v>
      </c>
      <c r="D27" s="11"/>
      <c r="E27" s="11"/>
      <c r="F27" s="11"/>
      <c r="G27" s="11"/>
      <c r="H27" s="32"/>
      <c r="I27" s="12" t="s">
        <v>30</v>
      </c>
      <c r="J27" s="13"/>
      <c r="K27" s="5"/>
      <c r="O27" s="20">
        <f>IF(H27=20,1,0)</f>
        <v>0</v>
      </c>
    </row>
    <row r="28" spans="3:16" ht="10.5" customHeight="1" thickTop="1"/>
    <row r="29" spans="3:16" ht="29.25" customHeight="1" thickBot="1">
      <c r="C29" s="17" t="s">
        <v>31</v>
      </c>
      <c r="D29" s="14"/>
      <c r="E29" s="14"/>
      <c r="F29" s="14"/>
      <c r="G29" s="14"/>
      <c r="H29" s="14"/>
      <c r="I29" s="14"/>
      <c r="J29" s="14"/>
      <c r="K29" s="14"/>
    </row>
    <row r="30" spans="3:16" ht="29.25" customHeight="1" thickTop="1" thickBot="1">
      <c r="F30" s="18" t="s">
        <v>15</v>
      </c>
      <c r="G30" s="19"/>
      <c r="H30" s="33"/>
      <c r="I30" s="7" t="s">
        <v>36</v>
      </c>
      <c r="O30" s="20">
        <f>IF(H30=15,1,0)</f>
        <v>0</v>
      </c>
    </row>
    <row r="31" spans="3:16" ht="29.25" customHeight="1" thickTop="1" thickBot="1">
      <c r="F31" s="18" t="s">
        <v>32</v>
      </c>
      <c r="G31" s="19"/>
      <c r="H31" s="33"/>
      <c r="I31" s="7" t="s">
        <v>36</v>
      </c>
      <c r="O31" s="20">
        <f>IF(H31=12,1,0)</f>
        <v>0</v>
      </c>
    </row>
    <row r="32" spans="3:16" ht="29.25" customHeight="1" thickTop="1" thickBot="1">
      <c r="F32" s="18" t="s">
        <v>33</v>
      </c>
      <c r="G32" s="19"/>
      <c r="H32" s="33"/>
      <c r="I32" s="7" t="s">
        <v>36</v>
      </c>
      <c r="O32" s="20">
        <f>IF(H32=6,1,0)</f>
        <v>0</v>
      </c>
    </row>
    <row r="33" spans="3:15" ht="29.25" customHeight="1" thickTop="1" thickBot="1">
      <c r="F33" s="18" t="s">
        <v>34</v>
      </c>
      <c r="G33" s="19"/>
      <c r="H33" s="33"/>
      <c r="I33" s="7" t="s">
        <v>36</v>
      </c>
      <c r="O33" s="20">
        <f>IF(H33=30,1,0)</f>
        <v>0</v>
      </c>
    </row>
    <row r="34" spans="3:15" ht="29.25" customHeight="1" thickTop="1" thickBot="1">
      <c r="F34" s="18" t="s">
        <v>35</v>
      </c>
      <c r="G34" s="19"/>
      <c r="H34" s="33"/>
      <c r="I34" s="7" t="s">
        <v>36</v>
      </c>
      <c r="O34" s="20">
        <f>IF(H34=45,1,0)</f>
        <v>0</v>
      </c>
    </row>
    <row r="35" spans="3:15" ht="16.5" customHeight="1" thickTop="1"/>
    <row r="36" spans="3:15" ht="29.25" customHeight="1" thickBot="1">
      <c r="C36" s="17" t="s">
        <v>37</v>
      </c>
      <c r="D36" s="14"/>
      <c r="E36" s="14"/>
      <c r="F36" s="14"/>
      <c r="G36" s="14"/>
      <c r="H36" s="14"/>
      <c r="I36" s="14"/>
      <c r="J36" s="14"/>
      <c r="K36" s="14"/>
    </row>
    <row r="37" spans="3:15" ht="29.25" customHeight="1" thickTop="1" thickBot="1">
      <c r="C37" s="11" t="s">
        <v>41</v>
      </c>
      <c r="D37" s="11"/>
      <c r="E37" s="11"/>
      <c r="F37" s="11"/>
      <c r="G37" s="11"/>
      <c r="H37" s="32"/>
      <c r="I37" s="12" t="s">
        <v>38</v>
      </c>
      <c r="J37" s="13"/>
      <c r="O37" s="20">
        <f>IF(H37=100,1,0)</f>
        <v>0</v>
      </c>
    </row>
    <row r="38" spans="3:15" ht="12.75" customHeight="1" thickTop="1"/>
    <row r="39" spans="3:15" ht="32.25" customHeight="1" thickBot="1">
      <c r="C39" s="8" t="s">
        <v>39</v>
      </c>
      <c r="D39" s="9"/>
      <c r="E39" s="9"/>
      <c r="F39" s="9"/>
      <c r="G39" s="9"/>
      <c r="H39" s="9"/>
      <c r="I39" s="9"/>
      <c r="J39" s="9"/>
      <c r="K39" s="9"/>
      <c r="L39" s="9"/>
    </row>
    <row r="40" spans="3:15" ht="29.25" customHeight="1" thickTop="1" thickBot="1">
      <c r="C40" s="11" t="s">
        <v>40</v>
      </c>
      <c r="D40" s="11"/>
      <c r="E40" s="11"/>
      <c r="F40" s="11"/>
      <c r="G40" s="11"/>
      <c r="H40" s="32"/>
      <c r="I40" s="12"/>
      <c r="J40" s="13"/>
      <c r="O40" s="20">
        <f>IF(H40=0.8,1,0)</f>
        <v>0</v>
      </c>
    </row>
    <row r="41" spans="3:15" ht="56.25" customHeight="1" thickTop="1"/>
    <row r="42" spans="3:15" ht="29.25" customHeight="1" thickBot="1">
      <c r="I42" s="21" t="s">
        <v>42</v>
      </c>
      <c r="J42" s="22"/>
      <c r="K42" s="22"/>
      <c r="L42" s="22"/>
      <c r="M42" s="22"/>
      <c r="N42" s="23">
        <v>29</v>
      </c>
    </row>
    <row r="43" spans="3:15" ht="29.25" customHeight="1" thickTop="1" thickBot="1">
      <c r="I43" s="24" t="s">
        <v>43</v>
      </c>
      <c r="J43" s="25"/>
      <c r="K43" s="25"/>
      <c r="L43" s="25"/>
      <c r="M43" s="25"/>
      <c r="N43" s="26">
        <f>SUM(O7:P11)+SUM(O15:P19)+SUM(O23)+SUM(O27)+SUM(O30:O34)+SUM(O37)+SUM(O40)</f>
        <v>0</v>
      </c>
    </row>
    <row r="44" spans="3:15" ht="29.25" customHeight="1" thickTop="1" thickBot="1">
      <c r="I44" s="24" t="s">
        <v>44</v>
      </c>
      <c r="J44" s="25"/>
      <c r="K44" s="25"/>
      <c r="L44" s="25"/>
      <c r="M44" s="25"/>
      <c r="N44" s="27">
        <f>N43/N42</f>
        <v>0</v>
      </c>
    </row>
    <row r="45" spans="3:15" ht="29.25" customHeight="1" thickTop="1">
      <c r="I45" s="28" t="s">
        <v>45</v>
      </c>
      <c r="J45" s="29"/>
      <c r="K45" s="29"/>
      <c r="L45" s="29"/>
      <c r="M45" s="29"/>
      <c r="N45" s="30">
        <f>IF(N43&gt;=27,1,IF(N43&gt;=22,2,IF(N43&gt;=15,3,IF(N43&gt;=9,4,IF(N43&gt;=0,5)))))</f>
        <v>5</v>
      </c>
    </row>
  </sheetData>
  <sheetProtection password="86A5" sheet="1" objects="1" scenarios="1"/>
  <mergeCells count="26">
    <mergeCell ref="C36:K36"/>
    <mergeCell ref="C37:G37"/>
    <mergeCell ref="I37:J37"/>
    <mergeCell ref="F30:G30"/>
    <mergeCell ref="F31:G31"/>
    <mergeCell ref="F32:G32"/>
    <mergeCell ref="F33:G33"/>
    <mergeCell ref="F34:G34"/>
    <mergeCell ref="C25:K25"/>
    <mergeCell ref="C26:K26"/>
    <mergeCell ref="C27:G27"/>
    <mergeCell ref="I27:J27"/>
    <mergeCell ref="C29:K29"/>
    <mergeCell ref="C21:K21"/>
    <mergeCell ref="C23:G23"/>
    <mergeCell ref="I23:J23"/>
    <mergeCell ref="B5:H5"/>
    <mergeCell ref="N6:P6"/>
    <mergeCell ref="B13:H13"/>
    <mergeCell ref="N14:P14"/>
    <mergeCell ref="I44:M44"/>
    <mergeCell ref="I45:M45"/>
    <mergeCell ref="C40:G40"/>
    <mergeCell ref="I40:J40"/>
    <mergeCell ref="I42:M42"/>
    <mergeCell ref="I43:M43"/>
  </mergeCells>
  <pageMargins left="0.7" right="0.7" top="0.75" bottom="0.75" header="0.3" footer="0.3"/>
  <pageSetup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Megyesiová</dc:creator>
  <cp:lastModifiedBy>Megyesiová</cp:lastModifiedBy>
  <dcterms:created xsi:type="dcterms:W3CDTF">2010-01-27T18:24:46Z</dcterms:created>
  <dcterms:modified xsi:type="dcterms:W3CDTF">2010-02-05T18:27:32Z</dcterms:modified>
</cp:coreProperties>
</file>