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54" i="1"/>
  <c r="O50"/>
  <c r="O46"/>
  <c r="O41"/>
  <c r="O35"/>
  <c r="O31"/>
  <c r="O27"/>
  <c r="O23"/>
  <c r="O18"/>
  <c r="O12"/>
  <c r="I61" l="1"/>
  <c r="G63" s="1"/>
</calcChain>
</file>

<file path=xl/sharedStrings.xml><?xml version="1.0" encoding="utf-8"?>
<sst xmlns="http://schemas.openxmlformats.org/spreadsheetml/2006/main" count="49" uniqueCount="48">
  <si>
    <t>RNDr. Marta Megyesiová</t>
  </si>
  <si>
    <t>Je to rok:</t>
  </si>
  <si>
    <t>je väčší ako 2000</t>
  </si>
  <si>
    <t>je deliteľný 4</t>
  </si>
  <si>
    <t>jeho ciferný súčet je 6</t>
  </si>
  <si>
    <t>štvornásobok čísla 43</t>
  </si>
  <si>
    <t>Jeho výška je:</t>
  </si>
  <si>
    <t>správny údaj ti dá najmenšie prvočíslo</t>
  </si>
  <si>
    <t>metre</t>
  </si>
  <si>
    <r>
      <rPr>
        <b/>
        <i/>
        <sz val="18"/>
        <color theme="0"/>
        <rFont val="Calibri"/>
        <family val="2"/>
        <charset val="238"/>
        <scheme val="minor"/>
      </rPr>
      <t xml:space="preserve">1. </t>
    </r>
    <r>
      <rPr>
        <b/>
        <i/>
        <u/>
        <sz val="18"/>
        <color theme="0"/>
        <rFont val="Calibri"/>
        <family val="2"/>
        <charset val="238"/>
        <scheme val="minor"/>
      </rPr>
      <t>Výstavba sa začala v roku, o ktorom platí:</t>
    </r>
  </si>
  <si>
    <r>
      <rPr>
        <b/>
        <i/>
        <sz val="18"/>
        <color theme="0"/>
        <rFont val="Calibri"/>
        <family val="2"/>
        <charset val="238"/>
        <scheme val="minor"/>
      </rPr>
      <t xml:space="preserve">2. </t>
    </r>
    <r>
      <rPr>
        <b/>
        <i/>
        <u/>
        <sz val="18"/>
        <color theme="0"/>
        <rFont val="Calibri"/>
        <family val="2"/>
        <charset val="238"/>
        <scheme val="minor"/>
      </rPr>
      <t>Jeho výšku dostaneš, ak:</t>
    </r>
  </si>
  <si>
    <r>
      <rPr>
        <b/>
        <i/>
        <sz val="18"/>
        <color theme="0"/>
        <rFont val="Calibri"/>
        <family val="2"/>
        <charset val="238"/>
        <scheme val="minor"/>
      </rPr>
      <t xml:space="preserve">3. </t>
    </r>
    <r>
      <rPr>
        <b/>
        <i/>
        <u/>
        <sz val="18"/>
        <color theme="0"/>
        <rFont val="Calibri"/>
        <family val="2"/>
        <charset val="238"/>
        <scheme val="minor"/>
      </rPr>
      <t>Horná časť veže môže mať výkyv:</t>
    </r>
  </si>
  <si>
    <t xml:space="preserve">Výkyv je:   </t>
  </si>
  <si>
    <t>menej jednotiek.</t>
  </si>
  <si>
    <r>
      <t xml:space="preserve">4.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Počet poschodí </t>
    </r>
    <r>
      <rPr>
        <sz val="18"/>
        <color theme="0"/>
        <rFont val="Calibri"/>
        <family val="2"/>
        <charset val="238"/>
        <scheme val="minor"/>
      </rPr>
      <t xml:space="preserve">je číslo, ktoré má 16 desiatok a 8-krát </t>
    </r>
  </si>
  <si>
    <t xml:space="preserve">Poschodí je:   </t>
  </si>
  <si>
    <t>NAJVYŠŠIA BUDOVA SVETA</t>
  </si>
  <si>
    <r>
      <t xml:space="preserve">5.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Počet výťahov </t>
    </r>
    <r>
      <rPr>
        <sz val="18"/>
        <color theme="0"/>
        <rFont val="Calibri"/>
        <family val="2"/>
        <charset val="238"/>
        <scheme val="minor"/>
      </rPr>
      <t xml:space="preserve">zistíme, ak najmenšie nepárne prvočíslo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 xml:space="preserve"> </t>
    </r>
  </si>
  <si>
    <t xml:space="preserve">Výťahov je:   </t>
  </si>
  <si>
    <r>
      <t xml:space="preserve">6.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Rýchlosť výťahov </t>
    </r>
    <r>
      <rPr>
        <sz val="18"/>
        <color theme="0"/>
        <rFont val="Calibri"/>
        <family val="2"/>
        <charset val="238"/>
        <scheme val="minor"/>
      </rPr>
      <t xml:space="preserve">zistíme, ak urobíme súčin 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 xml:space="preserve"> </t>
    </r>
  </si>
  <si>
    <t>šiestich dvojok.</t>
  </si>
  <si>
    <t xml:space="preserve">Rýchlosť je:   </t>
  </si>
  <si>
    <t xml:space="preserve"> km/h </t>
  </si>
  <si>
    <r>
      <t xml:space="preserve">7. </t>
    </r>
    <r>
      <rPr>
        <b/>
        <i/>
        <u/>
        <sz val="18"/>
        <color theme="0"/>
        <rFont val="Calibri"/>
        <family val="2"/>
        <charset val="238"/>
        <scheme val="minor"/>
      </rPr>
      <t>Koľko betónu sa spotrebovalo na stavbu veže</t>
    </r>
    <r>
      <rPr>
        <b/>
        <i/>
        <sz val="18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 xml:space="preserve"> </t>
    </r>
    <r>
      <rPr>
        <b/>
        <i/>
        <u/>
        <sz val="18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 xml:space="preserve"> </t>
    </r>
  </si>
  <si>
    <t xml:space="preserve">Je to:   </t>
  </si>
  <si>
    <t xml:space="preserve"> metrov kubických </t>
  </si>
  <si>
    <t xml:space="preserve">zistíme, ak vynásobíme číslo 10 000 </t>
  </si>
  <si>
    <t>a najmenší spoločný násobok čísel 3 a 11.</t>
  </si>
  <si>
    <t xml:space="preserve">správne zaokrúhliš na tisícky číslo 12 499. </t>
  </si>
  <si>
    <t xml:space="preserve">Bolo to:   </t>
  </si>
  <si>
    <t xml:space="preserve"> ľudí v troch smenách</t>
  </si>
  <si>
    <t xml:space="preserve"> a okrem nich aj 8 eskalátorov </t>
  </si>
  <si>
    <t>m pod zemou</t>
  </si>
  <si>
    <t>ukotvené v hĺbke: (polovina zo 100)</t>
  </si>
  <si>
    <r>
      <t xml:space="preserve">9. </t>
    </r>
    <r>
      <rPr>
        <b/>
        <i/>
        <u/>
        <sz val="18"/>
        <color theme="0"/>
        <rFont val="Calibri"/>
        <family val="2"/>
        <charset val="238"/>
        <scheme val="minor"/>
      </rPr>
      <t>Stavba stojí na 192 oceľových blokoch</t>
    </r>
    <r>
      <rPr>
        <b/>
        <i/>
        <sz val="18"/>
        <color theme="0"/>
        <rFont val="Calibri"/>
        <family val="2"/>
        <charset val="238"/>
        <scheme val="minor"/>
      </rPr>
      <t xml:space="preserve">, </t>
    </r>
    <r>
      <rPr>
        <sz val="18"/>
        <color theme="0"/>
        <rFont val="Calibri"/>
        <family val="2"/>
        <charset val="238"/>
        <scheme val="minor"/>
      </rPr>
      <t xml:space="preserve">ktoré sú </t>
    </r>
  </si>
  <si>
    <r>
      <t xml:space="preserve">8. </t>
    </r>
    <r>
      <rPr>
        <b/>
        <i/>
        <u/>
        <sz val="18"/>
        <color theme="0"/>
        <rFont val="Calibri"/>
        <family val="2"/>
        <charset val="238"/>
        <scheme val="minor"/>
      </rPr>
      <t>Koľko ľudí pracovalo na stavbe veže</t>
    </r>
    <r>
      <rPr>
        <b/>
        <i/>
        <sz val="18"/>
        <color theme="0"/>
        <rFont val="Calibri"/>
        <family val="2"/>
        <charset val="238"/>
        <scheme val="minor"/>
      </rPr>
      <t xml:space="preserve"> </t>
    </r>
    <r>
      <rPr>
        <sz val="18"/>
        <color theme="0"/>
        <rFont val="Calibri"/>
        <family val="2"/>
        <charset val="238"/>
        <scheme val="minor"/>
      </rPr>
      <t>zistíš, ak</t>
    </r>
    <r>
      <rPr>
        <b/>
        <u/>
        <sz val="18"/>
        <color theme="0"/>
        <rFont val="Calibri"/>
        <family val="2"/>
        <charset val="238"/>
        <scheme val="minor"/>
      </rPr>
      <t xml:space="preserve"> </t>
    </r>
    <r>
      <rPr>
        <b/>
        <sz val="18"/>
        <color theme="0"/>
        <rFont val="Calibri"/>
        <family val="2"/>
        <charset val="238"/>
        <scheme val="minor"/>
      </rPr>
      <t xml:space="preserve"> </t>
    </r>
  </si>
  <si>
    <r>
      <rPr>
        <b/>
        <i/>
        <sz val="18"/>
        <color theme="0"/>
        <rFont val="Calibri"/>
        <family val="2"/>
        <charset val="238"/>
        <scheme val="minor"/>
      </rPr>
      <t xml:space="preserve">10. </t>
    </r>
    <r>
      <rPr>
        <b/>
        <i/>
        <u/>
        <sz val="18"/>
        <color theme="0"/>
        <rFont val="Calibri"/>
        <family val="2"/>
        <charset val="238"/>
        <scheme val="minor"/>
      </rPr>
      <t>A každý centimeter štvorcový musí udržať hmotnosť</t>
    </r>
  </si>
  <si>
    <t>rovnajúcu sa 2.2.2.2.2.5.5 =</t>
  </si>
  <si>
    <t>kilogramov</t>
  </si>
  <si>
    <t xml:space="preserve">Tak ak ste správne počítali, tak ste sa dozvedeli zaujímavé informácie. </t>
  </si>
  <si>
    <t>Nemusia byť celkom presné, lebo stavitelia robili okolo stavby veľké tajnosti</t>
  </si>
  <si>
    <t xml:space="preserve">No a mohli ste získať </t>
  </si>
  <si>
    <t>bodov</t>
  </si>
  <si>
    <t xml:space="preserve">Získali ste </t>
  </si>
  <si>
    <t xml:space="preserve">ZNÁMKA: </t>
  </si>
  <si>
    <t>od najmenšieho štvorciferného čísla odčítaš</t>
  </si>
  <si>
    <t>vynásobíme číslom 19.</t>
  </si>
  <si>
    <t>metrov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</si>
</sst>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i/>
      <u/>
      <sz val="18"/>
      <color theme="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8"/>
      <color theme="3" tint="-0.249977111117893"/>
      <name val="Calibri"/>
      <family val="2"/>
      <charset val="238"/>
      <scheme val="minor"/>
    </font>
    <font>
      <b/>
      <i/>
      <sz val="18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u/>
      <sz val="18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4" fillId="0" borderId="0" xfId="0" applyFont="1"/>
    <xf numFmtId="0" fontId="1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" xfId="0" applyFont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5</xdr:row>
      <xdr:rowOff>161925</xdr:rowOff>
    </xdr:from>
    <xdr:to>
      <xdr:col>9</xdr:col>
      <xdr:colOff>253739</xdr:colOff>
      <xdr:row>14</xdr:row>
      <xdr:rowOff>104775</xdr:rowOff>
    </xdr:to>
    <xdr:pic>
      <xdr:nvPicPr>
        <xdr:cNvPr id="2" name="Obrázok 1" descr="09-emaar-burj-duba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1724025"/>
          <a:ext cx="2187314" cy="3295650"/>
        </a:xfrm>
        <a:prstGeom prst="ellipse">
          <a:avLst/>
        </a:prstGeom>
        <a:ln w="63500" cap="rnd"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oneCellAnchor>
    <xdr:from>
      <xdr:col>0</xdr:col>
      <xdr:colOff>469498</xdr:colOff>
      <xdr:row>1</xdr:row>
      <xdr:rowOff>229139</xdr:rowOff>
    </xdr:from>
    <xdr:ext cx="6242864" cy="937629"/>
    <xdr:sp macro="" textlink="">
      <xdr:nvSpPr>
        <xdr:cNvPr id="3" name="Obdĺžnik 2"/>
        <xdr:cNvSpPr/>
      </xdr:nvSpPr>
      <xdr:spPr>
        <a:xfrm>
          <a:off x="469498" y="457739"/>
          <a:ext cx="62428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Burdž Dubaj v číslach</a:t>
          </a:r>
        </a:p>
      </xdr:txBody>
    </xdr:sp>
    <xdr:clientData/>
  </xdr:oneCellAnchor>
  <xdr:twoCellAnchor editAs="oneCell">
    <xdr:from>
      <xdr:col>8</xdr:col>
      <xdr:colOff>384173</xdr:colOff>
      <xdr:row>0</xdr:row>
      <xdr:rowOff>0</xdr:rowOff>
    </xdr:from>
    <xdr:to>
      <xdr:col>11</xdr:col>
      <xdr:colOff>76199</xdr:colOff>
      <xdr:row>5</xdr:row>
      <xdr:rowOff>28575</xdr:rowOff>
    </xdr:to>
    <xdr:pic>
      <xdr:nvPicPr>
        <xdr:cNvPr id="4" name="Obrázok 3" descr="P41283f0f_20080305_143621_CAI1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1173" y="0"/>
          <a:ext cx="2120901" cy="15906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552450</xdr:colOff>
      <xdr:row>15</xdr:row>
      <xdr:rowOff>142875</xdr:rowOff>
    </xdr:from>
    <xdr:to>
      <xdr:col>10</xdr:col>
      <xdr:colOff>714375</xdr:colOff>
      <xdr:row>24</xdr:row>
      <xdr:rowOff>130175</xdr:rowOff>
    </xdr:to>
    <xdr:pic>
      <xdr:nvPicPr>
        <xdr:cNvPr id="5" name="Obrázok 4" descr="2494_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00575" y="5448300"/>
          <a:ext cx="4210050" cy="2806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85726</xdr:colOff>
      <xdr:row>25</xdr:row>
      <xdr:rowOff>154817</xdr:rowOff>
    </xdr:from>
    <xdr:to>
      <xdr:col>10</xdr:col>
      <xdr:colOff>704850</xdr:colOff>
      <xdr:row>34</xdr:row>
      <xdr:rowOff>304799</xdr:rowOff>
    </xdr:to>
    <xdr:pic>
      <xdr:nvPicPr>
        <xdr:cNvPr id="6" name="Obrázok 5" descr="401px-Burj_dubai_palm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62726" y="8670167"/>
          <a:ext cx="2238374" cy="3340857"/>
        </a:xfrm>
        <a:prstGeom prst="roundRect">
          <a:avLst>
            <a:gd name="adj" fmla="val 11111"/>
          </a:avLst>
        </a:prstGeom>
        <a:ln w="190500" cap="rnd">
          <a:solidFill>
            <a:srgbClr val="C8C6BD"/>
          </a:solidFill>
          <a:prstDash val="solid"/>
        </a:ln>
        <a:effectLst>
          <a:outerShdw blurRad="101600" dist="50800" dir="7200000" algn="tl" rotWithShape="0">
            <a:srgbClr val="000000">
              <a:alpha val="45000"/>
            </a:srgbClr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FFFFFF"/>
          </a:extrusionClr>
        </a:sp3d>
      </xdr:spPr>
    </xdr:pic>
    <xdr:clientData/>
  </xdr:twoCellAnchor>
  <xdr:twoCellAnchor editAs="oneCell">
    <xdr:from>
      <xdr:col>6</xdr:col>
      <xdr:colOff>466725</xdr:colOff>
      <xdr:row>36</xdr:row>
      <xdr:rowOff>323849</xdr:rowOff>
    </xdr:from>
    <xdr:to>
      <xdr:col>10</xdr:col>
      <xdr:colOff>746125</xdr:colOff>
      <xdr:row>45</xdr:row>
      <xdr:rowOff>47624</xdr:rowOff>
    </xdr:to>
    <xdr:pic>
      <xdr:nvPicPr>
        <xdr:cNvPr id="7" name="Obrázok 6" descr="P012eec2a_veza_duba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24475" y="12658724"/>
          <a:ext cx="3517900" cy="26384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scene3d>
          <a:camera prst="perspectiveHeroicExtremeLeftFacing"/>
          <a:lightRig rig="threePt" dir="t"/>
        </a:scene3d>
      </xdr:spPr>
    </xdr:pic>
    <xdr:clientData/>
  </xdr:twoCellAnchor>
  <xdr:twoCellAnchor editAs="oneCell">
    <xdr:from>
      <xdr:col>7</xdr:col>
      <xdr:colOff>647700</xdr:colOff>
      <xdr:row>47</xdr:row>
      <xdr:rowOff>74637</xdr:rowOff>
    </xdr:from>
    <xdr:to>
      <xdr:col>10</xdr:col>
      <xdr:colOff>714375</xdr:colOff>
      <xdr:row>56</xdr:row>
      <xdr:rowOff>117156</xdr:rowOff>
    </xdr:to>
    <xdr:pic>
      <xdr:nvPicPr>
        <xdr:cNvPr id="10" name="Obrázok 9" descr="mrakacek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315075" y="15943287"/>
          <a:ext cx="2495550" cy="3423894"/>
        </a:xfrm>
        <a:prstGeom prst="snip2Same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workbookViewId="0">
      <pane ySplit="5" topLeftCell="A6" activePane="bottomLeft" state="frozen"/>
      <selection pane="bottomLeft" activeCell="Q1" sqref="Q1"/>
    </sheetView>
  </sheetViews>
  <sheetFormatPr defaultColWidth="12.140625" defaultRowHeight="30.75" customHeight="1"/>
  <cols>
    <col min="12" max="12" width="5.7109375" customWidth="1"/>
    <col min="13" max="13" width="1.7109375" customWidth="1"/>
    <col min="14" max="14" width="4.28515625" customWidth="1"/>
    <col min="15" max="16" width="4.7109375" customWidth="1"/>
    <col min="17" max="17" width="5" customWidth="1"/>
    <col min="18" max="18" width="5.28515625" customWidth="1"/>
    <col min="19" max="19" width="4.42578125" customWidth="1"/>
    <col min="20" max="20" width="6.28515625" customWidth="1"/>
  </cols>
  <sheetData>
    <row r="1" spans="2:17" ht="18" customHeight="1">
      <c r="B1" s="21" t="s">
        <v>0</v>
      </c>
      <c r="C1" s="21"/>
      <c r="D1" s="21"/>
    </row>
    <row r="2" spans="2:17" ht="21" customHeight="1"/>
    <row r="3" spans="2:17" ht="24" customHeight="1"/>
    <row r="4" spans="2:17" ht="27" customHeight="1">
      <c r="F4" s="22"/>
      <c r="G4" s="22"/>
      <c r="H4" s="22"/>
      <c r="I4" s="22"/>
      <c r="J4" s="22"/>
      <c r="K4" s="1"/>
      <c r="L4" s="13" t="s">
        <v>16</v>
      </c>
      <c r="M4" s="13"/>
      <c r="N4" s="13"/>
      <c r="O4" s="13"/>
    </row>
    <row r="5" spans="2:17" ht="33" customHeight="1">
      <c r="N5" s="19">
        <v>40182</v>
      </c>
      <c r="O5" s="16"/>
      <c r="P5" s="16"/>
      <c r="Q5" s="16"/>
    </row>
    <row r="7" spans="2:17" ht="30.75" customHeight="1">
      <c r="B7" s="2" t="s">
        <v>9</v>
      </c>
      <c r="C7" s="3"/>
      <c r="D7" s="3"/>
      <c r="E7" s="3"/>
      <c r="F7" s="4"/>
      <c r="G7" s="7"/>
    </row>
    <row r="8" spans="2:17" ht="30.75" customHeight="1">
      <c r="B8" s="16" t="s">
        <v>2</v>
      </c>
      <c r="C8" s="16"/>
      <c r="D8" s="16"/>
      <c r="E8" s="16"/>
    </row>
    <row r="9" spans="2:17" ht="30.75" customHeight="1">
      <c r="B9" s="16" t="s">
        <v>3</v>
      </c>
      <c r="C9" s="16"/>
      <c r="D9" s="16"/>
      <c r="E9" s="16"/>
    </row>
    <row r="10" spans="2:17" ht="30.75" customHeight="1">
      <c r="B10" s="16" t="s">
        <v>4</v>
      </c>
      <c r="C10" s="16"/>
      <c r="D10" s="16"/>
      <c r="E10" s="16"/>
    </row>
    <row r="11" spans="2:17" ht="18" customHeight="1" thickBot="1"/>
    <row r="12" spans="2:17" ht="30.75" customHeight="1" thickTop="1" thickBot="1">
      <c r="B12" s="23" t="s">
        <v>1</v>
      </c>
      <c r="C12" s="23"/>
      <c r="D12" s="31"/>
      <c r="E12" s="32"/>
      <c r="O12" s="24">
        <f>IF(D12=2004,1,0)</f>
        <v>0</v>
      </c>
    </row>
    <row r="13" spans="2:17" ht="30.75" customHeight="1" thickTop="1">
      <c r="O13" s="25"/>
    </row>
    <row r="14" spans="2:17" ht="30.75" customHeight="1">
      <c r="B14" s="20" t="s">
        <v>10</v>
      </c>
      <c r="C14" s="20"/>
      <c r="D14" s="20"/>
      <c r="E14" s="20"/>
      <c r="F14" s="20"/>
      <c r="O14" s="25"/>
    </row>
    <row r="15" spans="2:17" ht="30.75" customHeight="1">
      <c r="B15" s="8" t="s">
        <v>45</v>
      </c>
      <c r="C15" s="8"/>
      <c r="D15" s="8"/>
      <c r="E15" s="8"/>
      <c r="F15" s="8"/>
      <c r="O15" s="25"/>
    </row>
    <row r="16" spans="2:17" ht="30.75" customHeight="1">
      <c r="B16" s="16" t="s">
        <v>5</v>
      </c>
      <c r="C16" s="16"/>
      <c r="D16" s="16"/>
      <c r="E16" s="16"/>
      <c r="F16" s="16"/>
      <c r="O16" s="25"/>
    </row>
    <row r="17" spans="2:15" ht="15.75" customHeight="1" thickBot="1">
      <c r="O17" s="25"/>
    </row>
    <row r="18" spans="2:15" ht="30.75" customHeight="1" thickTop="1" thickBot="1">
      <c r="B18" s="23" t="s">
        <v>6</v>
      </c>
      <c r="C18" s="23"/>
      <c r="D18" s="31"/>
      <c r="E18" s="32" t="s">
        <v>47</v>
      </c>
      <c r="O18" s="24">
        <f>IF(D18=828,1,0)</f>
        <v>0</v>
      </c>
    </row>
    <row r="19" spans="2:15" ht="19.5" customHeight="1" thickTop="1">
      <c r="O19" s="25"/>
    </row>
    <row r="20" spans="2:15" ht="30.75" customHeight="1">
      <c r="B20" s="20" t="s">
        <v>11</v>
      </c>
      <c r="C20" s="20"/>
      <c r="D20" s="20"/>
      <c r="E20" s="20"/>
      <c r="F20" s="20"/>
      <c r="O20" s="25"/>
    </row>
    <row r="21" spans="2:15" ht="30.75" customHeight="1">
      <c r="B21" s="16" t="s">
        <v>7</v>
      </c>
      <c r="C21" s="16"/>
      <c r="D21" s="16"/>
      <c r="E21" s="16"/>
      <c r="F21" s="16"/>
      <c r="O21" s="25"/>
    </row>
    <row r="22" spans="2:15" ht="14.25" customHeight="1" thickBot="1">
      <c r="O22" s="25"/>
    </row>
    <row r="23" spans="2:15" ht="30.75" customHeight="1" thickTop="1" thickBot="1">
      <c r="B23" s="14" t="s">
        <v>12</v>
      </c>
      <c r="C23" s="15"/>
      <c r="D23" s="31"/>
      <c r="E23" s="5" t="s">
        <v>8</v>
      </c>
      <c r="O23" s="24">
        <f>IF(D23=2,1,0)</f>
        <v>0</v>
      </c>
    </row>
    <row r="24" spans="2:15" ht="18.75" customHeight="1" thickTop="1">
      <c r="O24" s="25"/>
    </row>
    <row r="25" spans="2:15" ht="30.75" customHeight="1">
      <c r="B25" s="6" t="s">
        <v>14</v>
      </c>
      <c r="C25" s="2"/>
      <c r="D25" s="2"/>
      <c r="E25" s="2"/>
      <c r="F25" s="2"/>
      <c r="O25" s="25"/>
    </row>
    <row r="26" spans="2:15" ht="30.75" customHeight="1" thickBot="1">
      <c r="B26" s="16" t="s">
        <v>13</v>
      </c>
      <c r="C26" s="16"/>
      <c r="D26" s="16"/>
      <c r="E26" s="16"/>
      <c r="F26" s="16"/>
      <c r="O26" s="25"/>
    </row>
    <row r="27" spans="2:15" ht="30.75" customHeight="1" thickTop="1" thickBot="1">
      <c r="B27" s="14" t="s">
        <v>15</v>
      </c>
      <c r="C27" s="15"/>
      <c r="D27" s="31"/>
      <c r="E27" s="5"/>
      <c r="O27" s="24">
        <f>IF(D27=162,1,0)</f>
        <v>0</v>
      </c>
    </row>
    <row r="28" spans="2:15" ht="18.75" customHeight="1" thickTop="1">
      <c r="O28" s="25"/>
    </row>
    <row r="29" spans="2:15" ht="30.75" customHeight="1">
      <c r="B29" s="6" t="s">
        <v>17</v>
      </c>
      <c r="C29" s="2"/>
      <c r="D29" s="2"/>
      <c r="E29" s="2"/>
      <c r="F29" s="2"/>
      <c r="O29" s="25"/>
    </row>
    <row r="30" spans="2:15" ht="30.75" customHeight="1" thickBot="1">
      <c r="B30" s="8" t="s">
        <v>46</v>
      </c>
      <c r="C30" s="8"/>
      <c r="D30" s="8"/>
      <c r="E30" s="8"/>
      <c r="F30" s="8"/>
      <c r="O30" s="25"/>
    </row>
    <row r="31" spans="2:15" ht="30.75" customHeight="1" thickTop="1" thickBot="1">
      <c r="B31" s="14" t="s">
        <v>18</v>
      </c>
      <c r="C31" s="15"/>
      <c r="D31" s="31"/>
      <c r="E31" s="9" t="s">
        <v>31</v>
      </c>
      <c r="F31" s="10"/>
      <c r="O31" s="24">
        <f>IF(D31=57,1,0)</f>
        <v>0</v>
      </c>
    </row>
    <row r="32" spans="2:15" ht="17.25" customHeight="1" thickTop="1">
      <c r="O32" s="25"/>
    </row>
    <row r="33" spans="2:15" ht="30.75" customHeight="1">
      <c r="B33" s="6" t="s">
        <v>19</v>
      </c>
      <c r="C33" s="2"/>
      <c r="D33" s="2"/>
      <c r="E33" s="2"/>
      <c r="F33" s="2"/>
      <c r="O33" s="25"/>
    </row>
    <row r="34" spans="2:15" ht="30.75" customHeight="1" thickBot="1">
      <c r="B34" s="8" t="s">
        <v>20</v>
      </c>
      <c r="C34" s="8"/>
      <c r="D34" s="8"/>
      <c r="E34" s="8"/>
      <c r="F34" s="8"/>
      <c r="O34" s="25"/>
    </row>
    <row r="35" spans="2:15" ht="30.75" customHeight="1" thickTop="1" thickBot="1">
      <c r="B35" s="14" t="s">
        <v>21</v>
      </c>
      <c r="C35" s="15"/>
      <c r="D35" s="31"/>
      <c r="E35" s="17" t="s">
        <v>22</v>
      </c>
      <c r="F35" s="18"/>
      <c r="O35" s="24">
        <f>IF(D35=64,1,0)</f>
        <v>0</v>
      </c>
    </row>
    <row r="36" spans="2:15" ht="18.75" customHeight="1" thickTop="1">
      <c r="O36" s="25"/>
    </row>
    <row r="37" spans="2:15" ht="30.75" customHeight="1">
      <c r="B37" s="6" t="s">
        <v>23</v>
      </c>
      <c r="C37" s="2"/>
      <c r="D37" s="2"/>
      <c r="E37" s="2"/>
      <c r="F37" s="2"/>
      <c r="O37" s="25"/>
    </row>
    <row r="38" spans="2:15" ht="30.75" customHeight="1">
      <c r="B38" s="8" t="s">
        <v>26</v>
      </c>
      <c r="C38" s="8"/>
      <c r="D38" s="8"/>
      <c r="E38" s="8"/>
      <c r="F38" s="8"/>
      <c r="O38" s="25"/>
    </row>
    <row r="39" spans="2:15" ht="30.75" customHeight="1">
      <c r="B39" s="16" t="s">
        <v>27</v>
      </c>
      <c r="C39" s="16"/>
      <c r="D39" s="16"/>
      <c r="E39" s="16"/>
      <c r="F39" s="16"/>
      <c r="G39" s="16"/>
      <c r="O39" s="25"/>
    </row>
    <row r="40" spans="2:15" ht="15" customHeight="1" thickBot="1">
      <c r="O40" s="25"/>
    </row>
    <row r="41" spans="2:15" ht="30.75" customHeight="1" thickTop="1" thickBot="1">
      <c r="B41" s="14" t="s">
        <v>24</v>
      </c>
      <c r="C41" s="15"/>
      <c r="D41" s="31"/>
      <c r="E41" s="9" t="s">
        <v>25</v>
      </c>
      <c r="F41" s="10"/>
      <c r="O41" s="24">
        <f>IF(D41=330000,1,0)</f>
        <v>0</v>
      </c>
    </row>
    <row r="42" spans="2:15" ht="17.25" customHeight="1" thickTop="1">
      <c r="O42" s="25"/>
    </row>
    <row r="43" spans="2:15" ht="30.75" customHeight="1">
      <c r="B43" s="6" t="s">
        <v>35</v>
      </c>
      <c r="C43" s="2"/>
      <c r="D43" s="2"/>
      <c r="E43" s="2"/>
      <c r="F43" s="2"/>
      <c r="O43" s="25"/>
    </row>
    <row r="44" spans="2:15" ht="30.75" customHeight="1">
      <c r="B44" s="8" t="s">
        <v>28</v>
      </c>
      <c r="C44" s="8"/>
      <c r="D44" s="8"/>
      <c r="E44" s="8"/>
      <c r="F44" s="8"/>
      <c r="O44" s="25"/>
    </row>
    <row r="45" spans="2:15" ht="12.75" customHeight="1" thickBot="1">
      <c r="O45" s="25"/>
    </row>
    <row r="46" spans="2:15" ht="30.75" customHeight="1" thickTop="1" thickBot="1">
      <c r="B46" s="14" t="s">
        <v>29</v>
      </c>
      <c r="C46" s="15"/>
      <c r="D46" s="31"/>
      <c r="E46" s="9" t="s">
        <v>30</v>
      </c>
      <c r="F46" s="10"/>
      <c r="O46" s="24">
        <f>IF(D46=12000,1,0)</f>
        <v>0</v>
      </c>
    </row>
    <row r="47" spans="2:15" ht="18" customHeight="1" thickTop="1">
      <c r="O47" s="25"/>
    </row>
    <row r="48" spans="2:15" ht="30.75" customHeight="1">
      <c r="B48" s="6" t="s">
        <v>34</v>
      </c>
      <c r="C48" s="2"/>
      <c r="D48" s="2"/>
      <c r="E48" s="2"/>
      <c r="F48" s="2"/>
      <c r="O48" s="25"/>
    </row>
    <row r="49" spans="2:17" ht="30.75" customHeight="1" thickBot="1">
      <c r="B49" s="8" t="s">
        <v>33</v>
      </c>
      <c r="C49" s="8"/>
      <c r="D49" s="8"/>
      <c r="E49" s="8"/>
      <c r="F49" s="8"/>
      <c r="O49" s="25"/>
    </row>
    <row r="50" spans="2:17" ht="30.75" customHeight="1" thickTop="1" thickBot="1">
      <c r="D50" s="31"/>
      <c r="E50" s="9" t="s">
        <v>32</v>
      </c>
      <c r="O50" s="24">
        <f>IF(D50=50,1,0)</f>
        <v>0</v>
      </c>
    </row>
    <row r="51" spans="2:17" ht="20.25" customHeight="1" thickTop="1">
      <c r="O51" s="25"/>
    </row>
    <row r="52" spans="2:17" ht="30.75" customHeight="1">
      <c r="B52" s="2" t="s">
        <v>36</v>
      </c>
      <c r="C52" s="2"/>
      <c r="D52" s="2"/>
      <c r="E52" s="2"/>
      <c r="F52" s="2"/>
      <c r="G52" s="11"/>
      <c r="O52" s="25"/>
    </row>
    <row r="53" spans="2:17" ht="30.75" customHeight="1" thickBot="1">
      <c r="B53" s="8" t="s">
        <v>37</v>
      </c>
      <c r="C53" s="8"/>
      <c r="D53" s="8"/>
      <c r="E53" s="8"/>
      <c r="F53" s="8"/>
      <c r="O53" s="25"/>
    </row>
    <row r="54" spans="2:17" ht="30.75" customHeight="1" thickTop="1" thickBot="1">
      <c r="D54" s="31"/>
      <c r="E54" s="9" t="s">
        <v>38</v>
      </c>
      <c r="O54" s="24">
        <f>IF(D54=800,1,0)</f>
        <v>0</v>
      </c>
    </row>
    <row r="55" spans="2:17" ht="30.75" customHeight="1" thickTop="1"/>
    <row r="58" spans="2:17" ht="30.75" customHeight="1">
      <c r="B58" s="8" t="s">
        <v>39</v>
      </c>
      <c r="C58" s="8"/>
      <c r="D58" s="8"/>
      <c r="E58" s="8"/>
      <c r="F58" s="8"/>
      <c r="G58" s="12"/>
      <c r="H58" s="12"/>
      <c r="I58" s="12"/>
      <c r="J58" s="12"/>
      <c r="K58" s="12"/>
      <c r="L58" s="12"/>
    </row>
    <row r="59" spans="2:17" ht="30.75" customHeight="1">
      <c r="B59" s="16" t="s">
        <v>40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ht="15.75" customHeight="1" thickBot="1"/>
    <row r="61" spans="2:17" ht="30.75" customHeight="1" thickTop="1" thickBot="1">
      <c r="B61" s="26" t="s">
        <v>41</v>
      </c>
      <c r="C61" s="26"/>
      <c r="D61" s="27">
        <v>10</v>
      </c>
      <c r="E61" s="28" t="s">
        <v>42</v>
      </c>
      <c r="F61" s="25"/>
      <c r="G61" s="29" t="s">
        <v>43</v>
      </c>
      <c r="H61" s="30"/>
      <c r="I61" s="27">
        <f>SUM(O12,O18,O23,O27,O31,O35,O41,O46,O50,O54)</f>
        <v>0</v>
      </c>
      <c r="J61" s="28" t="s">
        <v>42</v>
      </c>
    </row>
    <row r="62" spans="2:17" ht="30.75" customHeight="1" thickTop="1" thickBot="1">
      <c r="B62" s="25"/>
      <c r="C62" s="25"/>
      <c r="D62" s="25"/>
      <c r="E62" s="25"/>
      <c r="F62" s="25"/>
      <c r="G62" s="25"/>
      <c r="H62" s="25"/>
      <c r="I62" s="25"/>
      <c r="J62" s="25"/>
    </row>
    <row r="63" spans="2:17" ht="30.75" customHeight="1" thickTop="1" thickBot="1">
      <c r="B63" s="25"/>
      <c r="C63" s="25"/>
      <c r="D63" s="25"/>
      <c r="E63" s="29" t="s">
        <v>44</v>
      </c>
      <c r="F63" s="30"/>
      <c r="G63" s="27">
        <f>IF(I61=10,1,IF(I61&gt;=8,2,IF(I61&gt;=5,3,IF(I61&gt;=3,4,IF(I61&gt;=0,5)))))</f>
        <v>5</v>
      </c>
      <c r="H63" s="25"/>
      <c r="I63" s="25"/>
      <c r="J63" s="25"/>
    </row>
    <row r="64" spans="2:17" ht="30.75" customHeight="1" thickTop="1"/>
  </sheetData>
  <sheetProtection password="86A5" sheet="1" objects="1" scenarios="1"/>
  <mergeCells count="25">
    <mergeCell ref="B1:D1"/>
    <mergeCell ref="F4:J4"/>
    <mergeCell ref="B8:E8"/>
    <mergeCell ref="B9:E9"/>
    <mergeCell ref="B18:C18"/>
    <mergeCell ref="B10:E10"/>
    <mergeCell ref="B12:C12"/>
    <mergeCell ref="B26:F26"/>
    <mergeCell ref="B27:C27"/>
    <mergeCell ref="N5:Q5"/>
    <mergeCell ref="B14:F14"/>
    <mergeCell ref="B16:F16"/>
    <mergeCell ref="B20:F20"/>
    <mergeCell ref="B21:F21"/>
    <mergeCell ref="B23:C23"/>
    <mergeCell ref="B35:C35"/>
    <mergeCell ref="E35:F35"/>
    <mergeCell ref="B39:G39"/>
    <mergeCell ref="B41:C41"/>
    <mergeCell ref="B31:C31"/>
    <mergeCell ref="B61:C61"/>
    <mergeCell ref="G61:H61"/>
    <mergeCell ref="E63:F63"/>
    <mergeCell ref="B46:C46"/>
    <mergeCell ref="B59:Q59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2010-01-06T19:32:29Z</dcterms:modified>
</cp:coreProperties>
</file>